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4 de julio\MONTECILLO 2\"/>
    </mc:Choice>
  </mc:AlternateContent>
  <bookViews>
    <workbookView xWindow="0" yWindow="0" windowWidth="24000" windowHeight="9735" tabRatio="814"/>
  </bookViews>
  <sheets>
    <sheet name="CATALOGO" sheetId="2" r:id="rId1"/>
    <sheet name="presupuesto" sheetId="1" r:id="rId2"/>
  </sheets>
  <definedNames>
    <definedName name="area">#REF!</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1">presupuesto!$1:$14</definedName>
    <definedName name="totalpresupuestoprimeramoneda">#REF!</definedName>
    <definedName name="totalpresupuestosegundamoneda">#REF!</definedName>
  </definedNames>
  <calcPr calcId="152511"/>
</workbook>
</file>

<file path=xl/calcChain.xml><?xml version="1.0" encoding="utf-8"?>
<calcChain xmlns="http://schemas.openxmlformats.org/spreadsheetml/2006/main">
  <c r="F80" i="1" l="1"/>
  <c r="F81" i="1"/>
  <c r="F208" i="1" l="1"/>
  <c r="F207" i="1"/>
  <c r="F209" i="1" s="1"/>
  <c r="F202" i="1"/>
  <c r="F201" i="1"/>
  <c r="F200" i="1"/>
  <c r="F199" i="1"/>
  <c r="F198" i="1"/>
  <c r="F197" i="1"/>
  <c r="F196" i="1"/>
  <c r="F192" i="1"/>
  <c r="F191" i="1"/>
  <c r="F190" i="1"/>
  <c r="F189" i="1"/>
  <c r="F188" i="1"/>
  <c r="F187" i="1"/>
  <c r="F186" i="1"/>
  <c r="F182" i="1"/>
  <c r="F181" i="1"/>
  <c r="F180" i="1"/>
  <c r="F179" i="1"/>
  <c r="F178" i="1"/>
  <c r="F177" i="1"/>
  <c r="F176" i="1"/>
  <c r="F175" i="1"/>
  <c r="F174" i="1"/>
  <c r="F173" i="1"/>
  <c r="F172" i="1"/>
  <c r="F171" i="1"/>
  <c r="F170" i="1"/>
  <c r="F169" i="1"/>
  <c r="F165" i="1"/>
  <c r="F164" i="1"/>
  <c r="F163" i="1"/>
  <c r="F162" i="1"/>
  <c r="F161" i="1"/>
  <c r="F159" i="1"/>
  <c r="F147" i="1"/>
  <c r="F146" i="1"/>
  <c r="F145" i="1"/>
  <c r="F144" i="1"/>
  <c r="F143" i="1"/>
  <c r="F141" i="1"/>
  <c r="F117" i="1"/>
  <c r="F116" i="1"/>
  <c r="F153" i="1"/>
  <c r="F152" i="1"/>
  <c r="F193" i="1" l="1"/>
  <c r="F183" i="1"/>
  <c r="F203" i="1"/>
  <c r="F166" i="1"/>
  <c r="F154" i="1"/>
  <c r="F127" i="1"/>
  <c r="F142" i="1"/>
  <c r="F148" i="1" s="1"/>
  <c r="F126" i="1"/>
  <c r="F125" i="1"/>
  <c r="F124" i="1"/>
  <c r="F123" i="1"/>
  <c r="F122" i="1"/>
  <c r="F121" i="1"/>
  <c r="F120" i="1"/>
  <c r="F119" i="1"/>
  <c r="F118" i="1"/>
  <c r="F115" i="1"/>
  <c r="F114" i="1"/>
  <c r="F113" i="1"/>
  <c r="F112" i="1"/>
  <c r="F111" i="1"/>
  <c r="F106" i="1"/>
  <c r="F105" i="1"/>
  <c r="F104" i="1"/>
  <c r="F101" i="1"/>
  <c r="F100" i="1"/>
  <c r="F99" i="1"/>
  <c r="F98" i="1"/>
  <c r="F211" i="1" l="1"/>
  <c r="F128" i="1"/>
  <c r="F137" i="1"/>
  <c r="F136" i="1"/>
  <c r="F135" i="1"/>
  <c r="F134" i="1"/>
  <c r="F133" i="1"/>
  <c r="F132" i="1"/>
  <c r="F131" i="1"/>
  <c r="F138" i="1" l="1"/>
  <c r="F103" i="1"/>
  <c r="F87" i="1" l="1"/>
  <c r="F107" i="1" l="1"/>
  <c r="F102" i="1"/>
  <c r="F108" i="1" s="1"/>
  <c r="F156" i="1" s="1"/>
  <c r="F85" i="1" l="1"/>
  <c r="F86" i="1"/>
  <c r="F88" i="1"/>
  <c r="F89" i="1"/>
  <c r="F90" i="1"/>
  <c r="F84" i="1"/>
  <c r="F42" i="1"/>
  <c r="F43" i="1"/>
  <c r="F79" i="1"/>
  <c r="F53" i="1"/>
  <c r="F54" i="1"/>
  <c r="F55" i="1"/>
  <c r="F56" i="1"/>
  <c r="F57" i="1"/>
  <c r="F58" i="1"/>
  <c r="F59" i="1"/>
  <c r="F60" i="1"/>
  <c r="F61" i="1"/>
  <c r="F62" i="1"/>
  <c r="F63" i="1"/>
  <c r="F64" i="1"/>
  <c r="F65" i="1"/>
  <c r="F66" i="1"/>
  <c r="F67" i="1"/>
  <c r="F68" i="1"/>
  <c r="F69" i="1"/>
  <c r="F70" i="1"/>
  <c r="F71" i="1"/>
  <c r="F72" i="1"/>
  <c r="F73" i="1"/>
  <c r="F74" i="1"/>
  <c r="F75" i="1"/>
  <c r="F76" i="1"/>
  <c r="F77" i="1"/>
  <c r="F78" i="1"/>
  <c r="F49" i="1"/>
  <c r="F33" i="1"/>
  <c r="F34" i="1"/>
  <c r="F35" i="1"/>
  <c r="F36" i="1"/>
  <c r="F37" i="1"/>
  <c r="F38" i="1"/>
  <c r="F39" i="1"/>
  <c r="F40" i="1"/>
  <c r="F41" i="1"/>
  <c r="F46" i="1"/>
  <c r="F47" i="1"/>
  <c r="F48" i="1"/>
  <c r="F26" i="1"/>
  <c r="F32" i="1"/>
  <c r="F24" i="1"/>
  <c r="F25" i="1"/>
  <c r="F27" i="1"/>
  <c r="F28" i="1"/>
  <c r="F23" i="1"/>
  <c r="F22" i="1"/>
  <c r="F17" i="1"/>
  <c r="F18" i="1"/>
  <c r="F19" i="1"/>
  <c r="F20" i="1"/>
  <c r="F21" i="1"/>
  <c r="F50" i="1" l="1"/>
  <c r="F44" i="1"/>
  <c r="F91" i="1"/>
  <c r="F29" i="1"/>
  <c r="F93" i="1" l="1"/>
  <c r="F213" i="1" s="1"/>
</calcChain>
</file>

<file path=xl/sharedStrings.xml><?xml version="1.0" encoding="utf-8"?>
<sst xmlns="http://schemas.openxmlformats.org/spreadsheetml/2006/main" count="956" uniqueCount="289">
  <si>
    <t>PRESUPUESTO DE OBRA</t>
  </si>
  <si>
    <t>P. Unitario</t>
  </si>
  <si>
    <t>Concepto</t>
  </si>
  <si>
    <t>Unidad</t>
  </si>
  <si>
    <t>Obra:</t>
  </si>
  <si>
    <t>Cantidad</t>
  </si>
  <si>
    <t>Lugar:</t>
  </si>
  <si>
    <t>Cliente:</t>
  </si>
  <si>
    <t>Importe</t>
  </si>
  <si>
    <t>Código</t>
  </si>
  <si>
    <t>COLEGIO DE POSTGRADUADOS</t>
  </si>
  <si>
    <t>TEXCOCO, EDO. DE MEXICO</t>
  </si>
  <si>
    <t>m</t>
  </si>
  <si>
    <t>m3</t>
  </si>
  <si>
    <t>m2</t>
  </si>
  <si>
    <t>kg</t>
  </si>
  <si>
    <t>Desmontaje de canceleria metálica en fachada, incluye: acarreo hasta el almacén de la obra, limpieza de los perfiles, mano de obra, equipo y herramienta.</t>
  </si>
  <si>
    <t>pza</t>
  </si>
  <si>
    <t>Desmontaje de interruptor de seguridad de 3x60 A.con fusibles, incluye: desenergización, desconexión de tuberías y cables, mano de obra, equipo y herramienta.</t>
  </si>
  <si>
    <t>Desmontaje de lámina de asbesto canal estructural, hasta una altura de 10.00 m., incluye: destornillado, descenso, acarreo hasta el almacén del sitio, mano de obra, equipo y herramienta.</t>
  </si>
  <si>
    <t>Desmontaje de alimentación de instalación eléctrica  de 120 m de desarrollo a base tubería conduit y cables, incluye: cajas, soportería,  mano de obra, andamios, equipo y herramienta.</t>
  </si>
  <si>
    <t>PRELIMINARES</t>
  </si>
  <si>
    <t>A</t>
  </si>
  <si>
    <t>B</t>
  </si>
  <si>
    <t>Muro de 14 cm. de espesor, de tabique rojo recocido, asentado con mezcla cemento arena 1:5 acabado común, incluye: materiales, mano de obra, equipo y herramienta.</t>
  </si>
  <si>
    <t>M2</t>
  </si>
  <si>
    <t>PZA</t>
  </si>
  <si>
    <t>Suministro y aplicación de pintura vinilica vinimex  color autorizado por la supervision , incluye:  preparación de la superficie, aplicación del sellador 5 x 1 y de la pintura, con las manos necesarias para el recubrimiento uniforme de la superficie y autorizado por la supervision, proteccion con plasticos y papel de mobiliario y piso,  limpieza, andamios, la herramienta y el equipo necesarios, para la correcta ejecución de los trabajos</t>
  </si>
  <si>
    <t>Suministro, instalación y pruebas de tubo de PVC  de 51 mm tipo sanitario, incluye: los materiales, la mano de obra, la herramienta, el equipo, acarreo libre, limpieza y todo lo necesario para la correcta ejecución de los trabajos</t>
  </si>
  <si>
    <t>Suministro, instalación y pruebas de tubo de PVC  de 110 mm tipo sanitario, incluye: los materiales, la mano de obra, la herramienta, el equipo, acarreo libre, limpieza y todo lo necesario para la correcta ejecución de los trabajos</t>
  </si>
  <si>
    <t xml:space="preserve"> Codo de PVC tipo sanitario unión cementar de 90° x 50 mm de diámetro. </t>
  </si>
  <si>
    <t xml:space="preserve">Codo de PVC tipo sanitario unión cementar de 90° x 110 mm de diámetro. </t>
  </si>
  <si>
    <t xml:space="preserve"> Codo de PVC tipo sanitario unión cementar de 45° x 50 mm de diámetro. </t>
  </si>
  <si>
    <t xml:space="preserve">Codo de PVC tipo sanitario unión cementar de 45° x 110 mm de diámetro. </t>
  </si>
  <si>
    <t xml:space="preserve">Ye de PVC tipo sanitario unión cementar de 110 x 50 mm de diámetro. </t>
  </si>
  <si>
    <t>Cople de PVC tipo sanitario unión cementar de 50 mm de diámetro.</t>
  </si>
  <si>
    <t>Cople de PVC tipo sanitario unión cementar de 110 mm de diámetro</t>
  </si>
  <si>
    <t xml:space="preserve">Tubo de cobre tipo "M" de 13 mm (1/2") de diámetro. </t>
  </si>
  <si>
    <t xml:space="preserve">Tubo de cobre tipo "M" de 19 mm (3/4") de diámetro. </t>
  </si>
  <si>
    <t xml:space="preserve">Codo de cobre a cobre interiores, de 90° X 19 mm (3/4") de diámetro. </t>
  </si>
  <si>
    <t>Codo de cobre a cobre interiores, de 90° X 25 mm ( 1" ) de diámetro</t>
  </si>
  <si>
    <t xml:space="preserve">Codo de cobre a cobre interiores, de 45° X 13 mm (1/2") de diámetro. </t>
  </si>
  <si>
    <t xml:space="preserve">Codo de cobre a cobre interiores, de 45° X 19 mm (3/4") de diámetro. </t>
  </si>
  <si>
    <t xml:space="preserve"> Codo de cobre a cobre interiores, de 45° X 25 mm ( 1" ) de diámetro.</t>
  </si>
  <si>
    <t xml:space="preserve">Cople de cobre a cobre interiores, de 13 mm (1/2") de diámetro. </t>
  </si>
  <si>
    <t xml:space="preserve">Cople de cobre a cobre interiores, de 19 mm (3/4") de diámetro. </t>
  </si>
  <si>
    <t>Cople de cobre a cobre interiores, de 25 mm ( 1" ) de diámetro.</t>
  </si>
  <si>
    <t>Reducción campana de cobre a cobre interiores, de 19 a 13 mm ( 3/4" a 1/2" ) de diametro</t>
  </si>
  <si>
    <t>Reducción campana de cobre a cobre interiores, de 25 a 13 mm ( 1" a 1/2" ) de diametro</t>
  </si>
  <si>
    <t xml:space="preserve">Te de cobre a cobre a cobre interiores, de 13 mm ( 1/2" ) de diámetro. </t>
  </si>
  <si>
    <t>Te de cobre a cobre a cobre interiores, de 19 mm (3/4") de diámetro.</t>
  </si>
  <si>
    <t>Te de cobre a cobre a cobre interiores, de 25 mm ( 1" ) de diámetro</t>
  </si>
  <si>
    <t>Reducción excéntrica de PVC tipo sanitario unión cementar de 110 x 50 mm de diametro</t>
  </si>
  <si>
    <t>Castillo de 15x15 cm. de concreto hecho en obra de  F'c=200 kg/cm2,   acabado aparente, armado con 4 varillas de 3/8" y estribos del No.2 a cada 15 cm., incluye: materiales, acarreos, cortes, desperdicios, traslapes, amarres, cimbrado, coldado, descimbrado, mano de obra, equipo y herramienta.</t>
  </si>
  <si>
    <t>Cadena de 15x15 cm. de concreto hecho en obra de  F'c=200 kg/cm2,   acabado común, armado con 4 varillas de 3/8" y estribos del No.2 a cada 20 cm., incluye: materiales, acarreos, cortes, desperdicios, traslapes, amarres, cimbrado, coldado, descimbrado, mano de obra, equipo y herramienta.</t>
  </si>
  <si>
    <t>Registro eléctrico de 0.6 x 0.4 m. de medidas interiores y 0.8 m. de profundidad,  a base de muros de block de concreto de 15x20x40 cms. de espesor,  asentado con mezcla de cemento arena en proporción de 1:5, de 1 cm. de espesor,  aplanado acabado pulido en interior,  sobre base de tezontle de 10 cms. de espesor,  con tapa de 0.08 m.de espesor, de concreto hecho en obra de F'c= 250 kg/cm2, con marco y contramarco de  ángulo de acero de 1/4x3 pulgadas, armada con varilla del No. 3 @ 15 en ambos sentidos sobre cadena de 0.12x0.15 m. armada con 4 varillas del No. 3 y estribos del No. 2 a cada 20 cms.,  Incluye: trazo, nivelación, excavación, todos los materiales necesarios,  acarreos en carretilla a 10 mts.,  desperdicios, limpieza, mano de obra, equipo y herramienta.</t>
  </si>
  <si>
    <t>Boquilla de aplanado fino a base de mezcla cemento-arena 1:4, incluye: materiales, mano de obra y herramienta</t>
  </si>
  <si>
    <t>Desmontaje con recuperación de luminaria fluorescente de 30x240 cm. Hasta una altura de 3 m. incluye: desconexión, retiro de soporteria, andamios, acarreos hasta la bodega, mano de obra, equipo y herramienta.</t>
  </si>
  <si>
    <t>ml</t>
  </si>
  <si>
    <t>CANCELERIA</t>
  </si>
  <si>
    <t>Estructura metalica de soporte  fabricada con perfiles comerciales de PTR y Montain en caja, para recibir cubierta de panel de lamina glamet incluye placas de fijacion, soldadura, pintura anticorrosiba materiales y mano de obra.</t>
  </si>
  <si>
    <t>ELECTRICO</t>
  </si>
  <si>
    <t>Suministro e instalacion de centro de carga tipo QO en gabinete nema 1 de 3F4H 240/120V, con zapatas principales en marco de 100 A, modelo QO120L125G, Incluye : acarreo de material, conexión y pruebas.  PUOT.</t>
  </si>
  <si>
    <t>Pieza</t>
  </si>
  <si>
    <t>Suministro e instalacion de interruptor termomagnetico tipo QO DE 2x40 A, incluye: acarreo de material, conexión y pruebas.  PUOT.</t>
  </si>
  <si>
    <t>Suministro e instalacion de interruptor termomagnetico tipo QO DE 1x15 A, incluye: acarreo de material, conexión y pruebas.  PUOT.</t>
  </si>
  <si>
    <t>Suministro e instalacion de salida electrica para contacto con caja, lamina y tubo fierro galv. Pared delgada de 21mm, cable No. 10 y 12 marca marca kobrex con una longitud de desarrollo de 6 m incluye todo lo necesario para su buen funcionamiento.  PUOT.</t>
  </si>
  <si>
    <t xml:space="preserve">Salida </t>
  </si>
  <si>
    <t>Salida</t>
  </si>
  <si>
    <t>Suministro e instalacion de salida electrica para contacto 220v.bifasicos, independiente desde tablero de distrubucion para alimentar congeladores dentro de instalaciones. Con caja, lamina y tubo fierro galvanizado pared delgada de 21mm.,cable No. 10 y 12marca kobrex, clavija de seguridad de media vuelta  15 AMP. con una longitud de desarrollo de 12 M incluye todo lo necesario para su buen funcionamiento.  PUOT.</t>
  </si>
  <si>
    <t>Suministro e instalacion de salida de apagador con caja y lamina FO.GALV.P.DELGADA de 16, cable No. 12 y 14 marca kobrex con una longitud de desarrollo de 6 m incluye todo lo necesario para su buen funcionamiento.  PUOT.</t>
  </si>
  <si>
    <t>Relleno con tepetate  para renivelacion de terreno compactado con bailarina en capas de 15cm al 90% proctor medido compacto para desplante de estructuras y muros, incluye: el suministro del agua para la humedad óptima del material, la mano de  obra para la carga, acarreo libre, colocación  en capas, extendido, nivelación, incorporación de agua,  compactación, retiro del material sobrante, limpieza,  el equipo y la herramienta necesarios para la correcta ejecución de los trabajos. PUOT.</t>
  </si>
  <si>
    <t>Carga y acarreo  en camión volteo de materiales producto de demoliciones fuera del colegio a primera estación de un kilómetro y estaciones subsecuentes a la primera, en zonas urbana, suburbana y carretera, incluye: los señalamientos y protección de seguridad, la carga, el vehículo para el acarreo, descarga, retorno, incluidos los tiempos inactivo y activos en el ciclo, la herramienta y el equipo necesarios para la correcta ejecución de los trabajos. PUOT.</t>
  </si>
  <si>
    <t>Aplanado acabado fino en muros, con mezcla cemento arena 1:4,  incluye: materiales, mano de obra, equipo y herramienta.</t>
  </si>
  <si>
    <t>ALBAÑILERIA</t>
  </si>
  <si>
    <t>HIDROSANITARIA</t>
  </si>
  <si>
    <t>Excavacion por medio manuales  en terreno  con mnaterial  tipo ¨B¨ de de 0.40 mts de profundidad para instalacion sanitaria incluye: los señalamientos y protección de seguridad, mano de obra, herramienta y el equipo necesarios para la correcta ejecución de los trabajos. PUOT.</t>
  </si>
  <si>
    <t>Desmantelamiento de estructura de acero con acarreo libre hasta 20m. Incluye: destornillado, descenso, acarreo hasta el almacén del sitio, mano de obra, equipo y herramienta.  PUOT.</t>
  </si>
  <si>
    <t>Desmontaje de puerta de fierro de 2.10 X 0.90 m., incluye: acarreo hasta el almacén de la obra, limpieza  mano de obra, equipo y herramienta.</t>
  </si>
  <si>
    <t>lote</t>
  </si>
  <si>
    <t>Suministro   colocación de canceleria  de aluminios formadas por un fijo y una corrediza cada una en aluminio natural de 2” y cristal filtrasol de 6 mm. PUOT.</t>
  </si>
  <si>
    <t>Puerta de 1.00 x 2.10 m. a base de perfiles de aluminio blanco, con marco y batiente, con cristal claro de 6 mm. de espesor esmerilado en la parte superior y duela de aluminio en la parte inferior, pivote descentrado, cierra puertas hidrálico y cerradura, incluye: materiales, acarreos, cortes, desperdicios, limpieza del sitio de los trabajos, herrajes, mano de obra, equipo y herramienta.</t>
  </si>
  <si>
    <t xml:space="preserve">Codo de cobre interiores, de 90° X 13 mm (1/2") de diámetro. </t>
  </si>
  <si>
    <t xml:space="preserve"> </t>
  </si>
  <si>
    <t>TOTAL PRELIMINARES</t>
  </si>
  <si>
    <t>TOTAL ALBAÑILERIA</t>
  </si>
  <si>
    <t>Protección para ventana de 0.90 x 1.50 m, a base de cuadrado de 1/2" a cada 15 cms, y tres soleras de fierro perforada de 1 1/4" x 3/16" soldada a varilla existente, incluye; resane, materiales, acarreos, cortes, desperdicios, soldadura, fijación, aplicación de pintura de esmalte, mano de obra, equipo y herramienta.</t>
  </si>
  <si>
    <t>Tapón capa de cobre de 13 mm. de diámetro, incluye: suministro, instalación de acuerdo a proyecto, todos los materiales de consumo, pruebas, mano de obra, equipo y herramienta.</t>
  </si>
  <si>
    <t>Piso de loseta Porcelanite Apolo beige de 33x33 cm, asentado con pegazulejo, incluye: materiales, acarreos, cortes, desperdicios, mano de obra, equipo y herramienta</t>
  </si>
  <si>
    <t>TOTAL INSTALACION HIDROSANITARIA</t>
  </si>
  <si>
    <t>TOTAL INSTALACION ELECTRICA</t>
  </si>
  <si>
    <t>TOTAL CANCELERIA</t>
  </si>
  <si>
    <t>Trazo y nivelación manual para establecer ejes, banco de nivel y referencias, incluye: materiales, mano de obra, equipo y herramienta.</t>
  </si>
  <si>
    <t>Suministro e instalacion de panel marca metecno Glamet  de 1/2¨ calibre 26/28 en color arena/arena 1mt de ancho efectivo, incluye remate de esquinero pintro arena calibre 24 de 40cm de desarrollo, colocacion de remate perimetral pintro/ arena calibre 24, tornillos sellador mano de obra y todo lo necesario para su correcta colocacion.</t>
  </si>
  <si>
    <t>BODEGA DE SEMILLAS DEL AREA DE GENETICA</t>
  </si>
  <si>
    <t>TOTAL BODEGA DE SEMILLAS DEL AREA DE GENETICA</t>
  </si>
  <si>
    <t>LABORATORIO PARA AREA DE FORRAJES</t>
  </si>
  <si>
    <t>banqueta  de concreto F'c=150 kg/cm2,  acabado escobillado con colteador, incluye: materiales, acarreos, preparación de la superficie, nivelación, cimbrado, colado, mano de obra, equipo y herramienta.</t>
  </si>
  <si>
    <t>Suministro y colocacion de lamparas de 61 x 61 cm incluye.- colgantes con cadena necesarios para su correcta ejecucion y nivelacion. Altura 3 mts. incluye: andamios, acarreos, materiales miselaneos, clavija pedro flores o similar, cable uso rudo 3x 14  mano de obra, equipo y herramienta.</t>
  </si>
  <si>
    <t>Relleno de zanjas con material producto de la excavación, compactado al 85% próctor,  por medios manuales, incluye: los materiales, la mano de obra, la
herramienta y el equipo necesarios, medido compacto.</t>
  </si>
  <si>
    <t>Plantilla de 5 cm. de espesor de concreto hecho en obra de F'c= 100 kg/cm2.</t>
  </si>
  <si>
    <t>Pintura de esmalte 100 de la marca Comex, en estructura a base de perfiles PTR. aplicada con compresora, a dos manos,  incluye: preparación de la superficie, materiales, mano de obra, equipo y herramienta.</t>
  </si>
  <si>
    <t>MANTENIMIENTO A BODEGA DE SEMILLAS, ALMACEN GENERAL Y LABORATORIO DE FORRAJES DEL CAMPUS MONTECILLO DEL COLEGIO DE POSTGRADUADOS.</t>
  </si>
  <si>
    <t>ML</t>
  </si>
  <si>
    <t>Apuntalamiento de losa mediante pies derechos de polín de 4x4" de pino, incluye arrastres, cuñas, clavos, alambre recocido, andamiaje y todo lo necesario para su correcta ejecución.</t>
  </si>
  <si>
    <t>Apertura de vanos para puertas de diferentes dimensiones en muro de  tabique o block.incluye: la mano de obra, la herramienta, andamios y el equipo necesarios.</t>
  </si>
  <si>
    <t>Retiro manual de aplanados de mortero o yeso en mal estado  por medios manuales en muros o losas, incluye acarreo a sitio de acopio de producto de retiro.</t>
  </si>
  <si>
    <t>Retiro manual de losa de cubierta, incluyendo vigas, ladrillo, relleno, el producto del retiro debera acarrearse a sitio de acopio en carrteilla.</t>
  </si>
  <si>
    <t>Retiro manual de piso de cerámica o mosaico de pasta incluyendo el entortado ubicadoi en la parte inferior del piso, el producto deberá acarrearse a sitio de acopio.Demolición de firme de concreto armado, a mano con marro y cuña, incluye: mano de obra, equipo y herramienta.</t>
  </si>
  <si>
    <t>Desmontaje a mano de ventanería y puertas de herrería y madera sin recuperación, incluye acarreo a sitio de acopio.</t>
  </si>
  <si>
    <t>Excavación de terreno tipo II para reforzamiento de cimentación, incluye traspaleo a 2.00 mts de cepa.</t>
  </si>
  <si>
    <t>Demolición de elementos de concreto en cimentación incluyendo la limpieza del acero encontrado para que sobre éste se traslape el acero del refuerzo propuesto.</t>
  </si>
  <si>
    <t xml:space="preserve">Demolición de piso de concreto en mal estado en area exterior en fachada principal, espesor promedio de 0.20 mts, incluye acarreo de escombro a sitio de acopio. </t>
  </si>
  <si>
    <t>Suministro, habilitado y colocacion de puerta abatible de 1.00 x 2.20 m. en aluminio natural linea puerta pesada y cristal claro esmerilado de 6 mm. para ser instaladas en vanos reforzados para puertas, incluye: materiales en general, herrajes, chapa idem a las existentes, equipo herramienta, mano de obra, andamiaje, recortes limpieza y todo lo necesario para la correcta ejecución del trabajo, p.u.o.t.</t>
  </si>
  <si>
    <t>Pzas.</t>
  </si>
  <si>
    <r>
      <t xml:space="preserve">  Dala de desplante de 15 x 20 cms, de concreto hecho en obra de F'c=200 kg/cm2, armado con 4 varillas del No. 3 y estribos del No.2 a cada 20 cms. Incluye: materiales,  acarreos en carretilla a 20 mts,  cortes, traslapes, desperdicios, habilitado, cimbrado acabado común, descimbrado limpieza, equipo</t>
    </r>
    <r>
      <rPr>
        <b/>
        <sz val="7"/>
        <color indexed="64"/>
        <rFont val="Arial"/>
        <family val="2"/>
      </rPr>
      <t xml:space="preserve"> y herramienta.  PUOT.</t>
    </r>
  </si>
  <si>
    <t>Suministro, habilitado y colocacion de ventana corrediza de 1.25 x 2.30 m. de altura y ancho respectivamente, en aluminio natural bolsa 2000 de 2", formada por un fijo de 1.25 x 1.15 y un corredizo de 1.25 x 1.15 de altura y cristal claro esmerilado de 6 mm. para ser instaladas en vanos reforzados para ventanas, incluye: materiales en general, herrajes, jaladeras, seguro, y mosquitero, equipo herramienta, mano de obra, andamiaje, recortes limpieza y todo lo necesario para la correcta ejecución del trabajo, p.u.o.t.</t>
  </si>
  <si>
    <t>ALUMINIO</t>
  </si>
  <si>
    <t>ACABADOS</t>
  </si>
  <si>
    <t>Relleno con tepetate  para renivelacion de terreno compactado con bailarina en capas de 20cm al 90% proctor medido compacto para areas exteriores incluye: el suministro del agua para la humedad óptima del material, la mano de  obra para la carga, acarreo libre, colocación  en capas, extendido, nivelación, incorporación de agua,  compactación, retiro del material sobrante, limpieza,  el equipo y la herramienta necesarios para la correcta ejecución de los trabajos. PUOT.</t>
  </si>
  <si>
    <t>Habilitado y armado de acero de refuerzo en cimentación, incluye materiales, mano de obra, equipo y herramienta</t>
  </si>
  <si>
    <t>t.</t>
  </si>
  <si>
    <t>Concreto premezclado F´c= 250 k/cm2 vaciado en elementos de cimentación, incluye bomba horizontal a 8.00 mts.</t>
  </si>
  <si>
    <t>Cimbra común en elementos de cimentación a base de madera de pino inclñuye materiales, mano de obra, equipo y herramienta.</t>
  </si>
  <si>
    <t>Firme de  10 cm. de espesor, de concreto F'c=200 kg/cm2 acabado con llana metálica, armado con malla electrosoldada 6x6/10-10, incluye: materiales, acarreos, preparación de la superficie, nivelación, cimbrado colado, mano de obra, equipo y herramienta.</t>
  </si>
  <si>
    <t>Registro  de 0.6 x 0.4 m. de medidas interiores y 1.208 m. de profundidad máximo,  a base de muros de block de concreto de 15x20x40 cms. de espesor,  asentado con mezcla de cemento arena en proporción de 1:5, de 1 cm. de espesor,  aplanado acabado pulido en interior,  sobre base de tezontle de 10 cms. de espesor,  con tapa de 0.08 m.de espesor, de concreto hecho en obra de F'c= 250 kg/cm2, con marco y contramarco de  ángulo de acero de 1/4x3 pulgadas, armada con varilla del No. 3 @ 15 en ambos sentidos sobre cadena de 0.12x0.15 m. armada con 4 varillas del No. 3 y estribos del No. 2 a cada 20 cms.,  Incluye: trazo, nivelación, excavación, todos los materiales necesarios,  acarreos en carretilla a 10 mts.,  desperdicios, limpieza, mano de obra, equipo y herramienta.</t>
  </si>
  <si>
    <t>Aplanado acabado fino en muros, con mezcla cemento arena 1:4,  incluye: materiales, mano de obra, equipo,  herramienta, andamios, desperdicios, proteccion de areas y retiro de escombro a sitio de acopio..</t>
  </si>
  <si>
    <t>Suministro e instalacion de salida electrica para contacto monofasico 127  con caja, lamina y tubo conduit P. D  galv. Pared delgada de 21mm, cable No. 10 y 12 marca marca kobrex con una longitud de desarrollo de 6 m incluye todo lo necesario para su buen funcionamiento.  PUOT.</t>
  </si>
  <si>
    <t>Suministro y colocacion de muros de tablaroca a una cara de 3.0 m. de altura, Incluye: suministro, de materiales en general, herrajes, poste , canal y tornilleria para su soporte, perfacinta, recubrimiento a base de pasta de redimix con acabado listo para recibir pintura, equipo-herramienta, andamios, mano de obra, limpieza y todo lo necesario para la correcta ejecución del trabajo, p.u.o.t.</t>
  </si>
  <si>
    <t>Suministro y colocacion de muros de tablaroca a dos caras de 3.0 m. de altura, Incluye: suministro, de materiales en general, herrajes, poste , canal y tornilleria para su soporte, perfacinta, recubrimiento a base de pasta de redimix con acabado listo para recibir pintura, equipo-herramienta, andamios, mano de obra, limpieza y todo lo necesario para la correcta ejecución del trabajo, p.u.o.t.</t>
  </si>
  <si>
    <t>Suministro adaptacion y colocacion de boquilla en muros de tablaroca para recibir puertas, canceleria fija, y ventanas abatibles de aluminio, y/o madera, Incluye: suministro, de materiales en general, (tablaroca de 13 mm., angulo perfacinta, liston, redimix, pijas y refuerzo de marco a base de perfil de ptr), equipo-herramienta, andamios, mano de obra, limpieza y todo lo necesario para la correcta ejecución del trabajo, p.u.o.t.</t>
  </si>
  <si>
    <t>Ml.</t>
  </si>
  <si>
    <t>TOTAL ACABADOS</t>
  </si>
  <si>
    <r>
      <t>M</t>
    </r>
    <r>
      <rPr>
        <vertAlign val="superscript"/>
        <sz val="7"/>
        <rFont val="Arial"/>
        <family val="2"/>
      </rPr>
      <t>2</t>
    </r>
  </si>
  <si>
    <t>Suministro adaptacion y colocacion de piso marca interceramic, color beige de 50 x 50 cm de 7.5 mm. de espesor, pegado con adhesivo de secado rapido, crucetas para juntas, boquilla con sellador, color idem al existente en area nueva, incluye: suministro, elevaciones, acarreo, cortes, adhesivo de secado rapido, materiales a utilizar en general, equipo-herramienta, mano de obra, limpieza y todo lo necesario para la correcta ejecución del trabajo, p.u.o.t.</t>
  </si>
  <si>
    <t>Suministro adaptacion y colocacion de zoclo marca interceramic, color beige de 10 cm., pegado con adhesivo de secado rapido, boquilla con sellador, color idem al existente en area nueva, incluye: suministro, elevaciones, acarreo, cortes, adhesivo de secado rapido, materiales a utilizar en general, equipo-herramienta, mano de obra, limpieza y todo lo necesario para la correcta ejecución del trabajo, p.u.o.t.</t>
  </si>
  <si>
    <t>TOTAL ALUMINIO</t>
  </si>
  <si>
    <t>TOTAL  LABORATORIO PARA AREA DE FORRAJES</t>
  </si>
  <si>
    <t>ALMACEN GENERAL</t>
  </si>
  <si>
    <t>Desmantelamiento de lámina metálica en muros y techumbre en mal estado incluye acarreo a sitio de acopio.</t>
  </si>
  <si>
    <t>Suministro, habilitado y colocacion de puerta abatible de 1.00 x 2.20 m. en aluminio natural linea puerta pesada y cristal claro esmerilado de 6 mm. medio tablero para ser instaladas en vanos reforzados para puertas, incluye: materiales en general, herrajes, chapa idem a las existentes, equipo herramienta, mano de obra, andamiaje, recortes limpieza y todo lo necesario para la correcta ejecución del trabajo, p.u.o.t.</t>
  </si>
  <si>
    <t>ALUMINIO y HERRERÍA</t>
  </si>
  <si>
    <t>Suministro e instalacion de panel marca metecno Glamet  de 1/2¨ calibre 26/28 en color arena/arena 1mt de ancho efectivo, para techumbre y muros perimetrales  incluye remate de esquinero pintro arena calibre 24 de 40cm de desarrollo, colocacion de remate perimetral pintro/ arena calibre 24, tornillos sellador mano de obra y todo lo necesario para su correcta colocacion.</t>
  </si>
  <si>
    <t>TOTAL  AREA DE ALMACEN.</t>
  </si>
  <si>
    <t>SUMINISTRO  E  INSTALACION DE TINACO VERTICAL DE 2500 LT. DE CAPACIDAD INCLUYENDO LLAVE FLOTADOR, TAPA, VALVULA DE COMPUERTA DE COBRE PARA BAJADA DE AGUA, BASE CONSTRUIDA MEDIANTE LOSA DE CONCRETO F'c=200 kg/cm2 DE 10 cms DE ESPESOR ARMADA CON ACERO # 3 @ 13 CMS DE 1.50 X 1.50 X 10 CMS,  DOS MUROS DE TABIQUE APLANADOS DE 14 CMS DE ESPESOR DE 1.50 X 1.50 MTS DE ALTURA CADA UNO.</t>
  </si>
  <si>
    <t>SEM-1</t>
  </si>
  <si>
    <t>SEM 2</t>
  </si>
  <si>
    <t>SEM 3</t>
  </si>
  <si>
    <t>SEM 4</t>
  </si>
  <si>
    <t>SEM 5</t>
  </si>
  <si>
    <t>SEM 6</t>
  </si>
  <si>
    <t>SEM 7</t>
  </si>
  <si>
    <t>SEM 8</t>
  </si>
  <si>
    <t>SEM 9</t>
  </si>
  <si>
    <t>SEM 10</t>
  </si>
  <si>
    <t>SEM 11</t>
  </si>
  <si>
    <t>SEM 12</t>
  </si>
  <si>
    <t>SEM 13</t>
  </si>
  <si>
    <t>SEM 14</t>
  </si>
  <si>
    <t>SEM 15</t>
  </si>
  <si>
    <t>SEM 16</t>
  </si>
  <si>
    <t>SEM 17</t>
  </si>
  <si>
    <t>SEM 18</t>
  </si>
  <si>
    <t>SEM 19</t>
  </si>
  <si>
    <t>SEM 20</t>
  </si>
  <si>
    <t>SEM 21</t>
  </si>
  <si>
    <t>SEM 22</t>
  </si>
  <si>
    <t>SEM 23</t>
  </si>
  <si>
    <t>SEM 24</t>
  </si>
  <si>
    <t>SEM 25</t>
  </si>
  <si>
    <t>SEM 26</t>
  </si>
  <si>
    <t>SEM 27</t>
  </si>
  <si>
    <t>SEM 28</t>
  </si>
  <si>
    <t>SEM 29</t>
  </si>
  <si>
    <t>SEM 30</t>
  </si>
  <si>
    <t>SEM 31</t>
  </si>
  <si>
    <t>SEM 32</t>
  </si>
  <si>
    <t>SEM 33</t>
  </si>
  <si>
    <t>SEM 34</t>
  </si>
  <si>
    <t>SEM 35</t>
  </si>
  <si>
    <t>SEM 36</t>
  </si>
  <si>
    <t>SEM 37</t>
  </si>
  <si>
    <t>SEM 38</t>
  </si>
  <si>
    <t>SEM 39</t>
  </si>
  <si>
    <t>SEM 40</t>
  </si>
  <si>
    <t>SEM 41</t>
  </si>
  <si>
    <t>SEM 42</t>
  </si>
  <si>
    <t>SEM 43</t>
  </si>
  <si>
    <t>SEM 44</t>
  </si>
  <si>
    <t>SEM 45</t>
  </si>
  <si>
    <t>SEM 46</t>
  </si>
  <si>
    <t>SEM 47</t>
  </si>
  <si>
    <t>SEM 48</t>
  </si>
  <si>
    <t>SEM 49</t>
  </si>
  <si>
    <t>SEM 50</t>
  </si>
  <si>
    <t>SEM 51</t>
  </si>
  <si>
    <t>SEM 52</t>
  </si>
  <si>
    <t>SEM 53</t>
  </si>
  <si>
    <t>SEM 54</t>
  </si>
  <si>
    <t>SEM 55</t>
  </si>
  <si>
    <t>SEM 56</t>
  </si>
  <si>
    <t>SEM 57</t>
  </si>
  <si>
    <t>SE58</t>
  </si>
  <si>
    <t>SEM 59</t>
  </si>
  <si>
    <t>SEM 60</t>
  </si>
  <si>
    <t>SEM 61</t>
  </si>
  <si>
    <t>SEM 62</t>
  </si>
  <si>
    <t>FO 1</t>
  </si>
  <si>
    <t>FO 2</t>
  </si>
  <si>
    <t>FO 3</t>
  </si>
  <si>
    <t>FO 4</t>
  </si>
  <si>
    <t>FO 5</t>
  </si>
  <si>
    <t>FO 6</t>
  </si>
  <si>
    <t>FO 7</t>
  </si>
  <si>
    <t>FO 8</t>
  </si>
  <si>
    <t>FO 9</t>
  </si>
  <si>
    <t>FO 10</t>
  </si>
  <si>
    <t>FO 11</t>
  </si>
  <si>
    <t>FO12</t>
  </si>
  <si>
    <t>FO 13</t>
  </si>
  <si>
    <t>FO 14</t>
  </si>
  <si>
    <t>FO 15</t>
  </si>
  <si>
    <t>FO 16</t>
  </si>
  <si>
    <t>FO 17</t>
  </si>
  <si>
    <t>FO 18</t>
  </si>
  <si>
    <t>FO 19</t>
  </si>
  <si>
    <t>FO 20</t>
  </si>
  <si>
    <t>FO 21</t>
  </si>
  <si>
    <t>FO 22</t>
  </si>
  <si>
    <t>FO 23</t>
  </si>
  <si>
    <t>FO 24</t>
  </si>
  <si>
    <t>FO 25</t>
  </si>
  <si>
    <t>FO 26</t>
  </si>
  <si>
    <t>FO 27</t>
  </si>
  <si>
    <t>FO 28</t>
  </si>
  <si>
    <t>FO 29</t>
  </si>
  <si>
    <t>FO 30</t>
  </si>
  <si>
    <t>FO 31</t>
  </si>
  <si>
    <t>FO 32</t>
  </si>
  <si>
    <t>FO 33</t>
  </si>
  <si>
    <t>FO 34</t>
  </si>
  <si>
    <t>FO 35</t>
  </si>
  <si>
    <t>FO 36</t>
  </si>
  <si>
    <t>FO 37</t>
  </si>
  <si>
    <t>FO 38</t>
  </si>
  <si>
    <t>FO 39</t>
  </si>
  <si>
    <t>FO 40</t>
  </si>
  <si>
    <t>FO 41</t>
  </si>
  <si>
    <t>FO 42</t>
  </si>
  <si>
    <t>FO 43</t>
  </si>
  <si>
    <t>AL 1</t>
  </si>
  <si>
    <t>AL 2</t>
  </si>
  <si>
    <t>AL 3</t>
  </si>
  <si>
    <t>AL 4</t>
  </si>
  <si>
    <t>AL 5</t>
  </si>
  <si>
    <t>AL 6</t>
  </si>
  <si>
    <t>AL 7</t>
  </si>
  <si>
    <t>AL 8</t>
  </si>
  <si>
    <t>AL 9</t>
  </si>
  <si>
    <t>AL 10</t>
  </si>
  <si>
    <t>AL 11</t>
  </si>
  <si>
    <t>AL 12</t>
  </si>
  <si>
    <t>AL 13</t>
  </si>
  <si>
    <t>AL 14</t>
  </si>
  <si>
    <t>AL 15</t>
  </si>
  <si>
    <t>AL 16</t>
  </si>
  <si>
    <t>AL 17</t>
  </si>
  <si>
    <t>AL 18</t>
  </si>
  <si>
    <t>AL 19</t>
  </si>
  <si>
    <t>AL 20</t>
  </si>
  <si>
    <t>AL 21</t>
  </si>
  <si>
    <t>AL 22</t>
  </si>
  <si>
    <t>AL 23</t>
  </si>
  <si>
    <t>AL 24</t>
  </si>
  <si>
    <t>AL 25</t>
  </si>
  <si>
    <t>AL 26</t>
  </si>
  <si>
    <t>AL 27</t>
  </si>
  <si>
    <t>AL 28</t>
  </si>
  <si>
    <t>AL 29</t>
  </si>
  <si>
    <t>AL 30</t>
  </si>
  <si>
    <t>AL 31</t>
  </si>
  <si>
    <t>AL 32</t>
  </si>
  <si>
    <t>AL 33</t>
  </si>
  <si>
    <t>AL 34</t>
  </si>
  <si>
    <t>AL 35</t>
  </si>
  <si>
    <t xml:space="preserve">                          COLEGIO DE POSTGRADUADOS</t>
  </si>
  <si>
    <t>SUBTOTAL</t>
  </si>
  <si>
    <t>IVA</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</si>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</sst>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quot;$&quot;#,##0.00"/>
    <numFmt numFmtId="165" formatCode="0.0"/>
  </numFmts>
  <fonts count="13" x14ac:knownFonts="1">
    <font>
      <sz val="10"/>
      <color indexed="64"/>
      <name val="Arial"/>
    </font>
    <font>
      <sz val="11"/>
      <color theme="1"/>
      <name val="Calibri"/>
      <family val="2"/>
      <scheme val="minor"/>
    </font>
    <font>
      <b/>
      <sz val="7"/>
      <color indexed="64"/>
      <name val="Arial"/>
      <family val="2"/>
    </font>
    <font>
      <sz val="7"/>
      <color indexed="64"/>
      <name val="Arial"/>
      <family val="2"/>
    </font>
    <font>
      <sz val="10"/>
      <color indexed="64"/>
      <name val="Arial"/>
      <family val="2"/>
    </font>
    <font>
      <sz val="10"/>
      <color indexed="64"/>
      <name val="Arial"/>
      <family val="2"/>
    </font>
    <font>
      <sz val="11"/>
      <color rgb="FF000000"/>
      <name val="Calibri"/>
      <family val="2"/>
    </font>
    <font>
      <sz val="7"/>
      <color theme="1"/>
      <name val="Arial"/>
      <family val="2"/>
    </font>
    <font>
      <b/>
      <sz val="7"/>
      <color theme="1"/>
      <name val="Arial"/>
      <family val="2"/>
    </font>
    <font>
      <b/>
      <sz val="7"/>
      <name val="Arial"/>
      <family val="2"/>
    </font>
    <font>
      <sz val="7"/>
      <name val="Arial"/>
      <family val="2"/>
    </font>
    <font>
      <b/>
      <sz val="8"/>
      <name val="Arial"/>
      <family val="2"/>
    </font>
    <font>
      <vertAlign val="superscript"/>
      <sz val="7"/>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10">
    <xf numFmtId="0" fontId="0"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5" fillId="0" borderId="0"/>
    <xf numFmtId="0" fontId="5" fillId="0" borderId="0"/>
    <xf numFmtId="0" fontId="5" fillId="0" borderId="0"/>
    <xf numFmtId="0" fontId="6" fillId="0" borderId="0"/>
    <xf numFmtId="43" fontId="1" fillId="0" borderId="0" applyFont="0" applyFill="0" applyBorder="0" applyAlignment="0" applyProtection="0"/>
  </cellStyleXfs>
  <cellXfs count="201">
    <xf numFmtId="0" fontId="0" fillId="0" borderId="0" xfId="0"/>
    <xf numFmtId="0" fontId="3" fillId="0" borderId="9" xfId="0" applyFont="1" applyBorder="1" applyAlignment="1">
      <alignment horizontal="justify" vertical="justify" wrapText="1"/>
    </xf>
    <xf numFmtId="0" fontId="2" fillId="2" borderId="9" xfId="0" applyFont="1" applyFill="1" applyBorder="1" applyAlignment="1">
      <alignment horizontal="center" vertical="center" wrapText="1"/>
    </xf>
    <xf numFmtId="0" fontId="7" fillId="0" borderId="9" xfId="0" applyFont="1" applyBorder="1" applyAlignment="1">
      <alignment horizontal="justify" vertical="justify"/>
    </xf>
    <xf numFmtId="0" fontId="10" fillId="0" borderId="9" xfId="0" applyFont="1" applyBorder="1" applyAlignment="1">
      <alignment horizontal="justify" vertical="justify" wrapText="1"/>
    </xf>
    <xf numFmtId="0" fontId="7" fillId="3" borderId="9" xfId="0" applyFont="1" applyFill="1" applyBorder="1" applyAlignment="1">
      <alignment horizontal="justify" vertical="justify"/>
    </xf>
    <xf numFmtId="0" fontId="10" fillId="3" borderId="9" xfId="0" applyFont="1" applyFill="1" applyBorder="1" applyAlignment="1">
      <alignment horizontal="justify" vertical="justify" wrapText="1"/>
    </xf>
    <xf numFmtId="2" fontId="7" fillId="0" borderId="9" xfId="0" applyNumberFormat="1" applyFont="1" applyBorder="1" applyAlignment="1">
      <alignment horizontal="justify" vertical="justify"/>
    </xf>
    <xf numFmtId="0" fontId="2" fillId="2" borderId="9" xfId="0" applyFont="1" applyFill="1" applyBorder="1" applyAlignment="1">
      <alignment horizontal="justify" vertical="justify" wrapText="1"/>
    </xf>
    <xf numFmtId="165" fontId="8" fillId="2" borderId="9" xfId="0" applyNumberFormat="1" applyFont="1" applyFill="1" applyBorder="1" applyAlignment="1">
      <alignment horizontal="justify" vertical="justify"/>
    </xf>
    <xf numFmtId="0" fontId="9" fillId="2" borderId="9" xfId="0" applyFont="1" applyFill="1" applyBorder="1" applyAlignment="1">
      <alignment horizontal="justify" vertical="justify"/>
    </xf>
    <xf numFmtId="0" fontId="7" fillId="2" borderId="9" xfId="0" applyFont="1" applyFill="1" applyBorder="1" applyAlignment="1">
      <alignment horizontal="justify" vertical="justify"/>
    </xf>
    <xf numFmtId="44" fontId="3" fillId="2" borderId="9" xfId="3" applyFont="1" applyFill="1" applyBorder="1" applyAlignment="1">
      <alignment horizontal="center" vertical="center"/>
    </xf>
    <xf numFmtId="0" fontId="3" fillId="0" borderId="13" xfId="0" applyFont="1" applyBorder="1" applyAlignment="1">
      <alignment horizontal="justify" vertical="justify" wrapText="1"/>
    </xf>
    <xf numFmtId="0" fontId="3" fillId="0" borderId="9" xfId="0" applyFont="1" applyBorder="1" applyAlignment="1">
      <alignment vertical="justify" wrapText="1"/>
    </xf>
    <xf numFmtId="0" fontId="3" fillId="0" borderId="9" xfId="0" applyFont="1" applyFill="1" applyBorder="1" applyAlignment="1">
      <alignment vertical="center" wrapText="1"/>
    </xf>
    <xf numFmtId="0" fontId="3" fillId="0" borderId="9" xfId="0" applyFont="1" applyBorder="1" applyAlignment="1">
      <alignment horizontal="left" vertical="top" wrapText="1"/>
    </xf>
    <xf numFmtId="0" fontId="3" fillId="0" borderId="3" xfId="0" applyFont="1" applyBorder="1" applyAlignment="1">
      <alignment horizontal="center" vertical="center"/>
    </xf>
    <xf numFmtId="0" fontId="3" fillId="0" borderId="0" xfId="0" applyFont="1"/>
    <xf numFmtId="0" fontId="3" fillId="0" borderId="5" xfId="0" applyFont="1" applyBorder="1" applyAlignment="1">
      <alignment horizontal="center" vertical="center"/>
    </xf>
    <xf numFmtId="0" fontId="2" fillId="0" borderId="4" xfId="0" applyFont="1" applyBorder="1" applyAlignment="1">
      <alignment horizontal="right"/>
    </xf>
    <xf numFmtId="0" fontId="3" fillId="0" borderId="4" xfId="0" applyFont="1" applyBorder="1" applyAlignment="1">
      <alignment horizontal="right"/>
    </xf>
    <xf numFmtId="0" fontId="3" fillId="0" borderId="0" xfId="0" applyNumberFormat="1" applyFont="1" applyBorder="1" applyAlignment="1">
      <alignment vertical="top" wrapText="1"/>
    </xf>
    <xf numFmtId="43" fontId="3" fillId="0" borderId="0" xfId="4" applyFont="1" applyBorder="1" applyAlignment="1">
      <alignment vertical="top" wrapText="1"/>
    </xf>
    <xf numFmtId="49" fontId="3" fillId="0" borderId="0" xfId="0" applyNumberFormat="1" applyFont="1" applyBorder="1"/>
    <xf numFmtId="0" fontId="3" fillId="0" borderId="0" xfId="0" applyFont="1" applyBorder="1" applyAlignment="1">
      <alignment horizontal="center" vertical="center"/>
    </xf>
    <xf numFmtId="43" fontId="3" fillId="0" borderId="0" xfId="4"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right"/>
    </xf>
    <xf numFmtId="0" fontId="3" fillId="0" borderId="7" xfId="0" applyFont="1" applyBorder="1"/>
    <xf numFmtId="0" fontId="3" fillId="0" borderId="7" xfId="0" applyFont="1" applyBorder="1" applyAlignment="1">
      <alignment horizontal="center" vertical="center"/>
    </xf>
    <xf numFmtId="43" fontId="3" fillId="0" borderId="7" xfId="4"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43" fontId="3" fillId="0" borderId="0" xfId="4" applyFont="1" applyAlignment="1">
      <alignment horizontal="center" vertical="center"/>
    </xf>
    <xf numFmtId="0" fontId="2" fillId="0" borderId="0" xfId="0" applyFont="1" applyAlignment="1">
      <alignment horizontal="centerContinuous"/>
    </xf>
    <xf numFmtId="0" fontId="2" fillId="0" borderId="0" xfId="0" applyFont="1" applyAlignment="1">
      <alignment horizontal="center" vertical="center"/>
    </xf>
    <xf numFmtId="43" fontId="2" fillId="0" borderId="0" xfId="4" applyFont="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43" fontId="2" fillId="0" borderId="11" xfId="4" applyFont="1" applyFill="1" applyBorder="1" applyAlignment="1">
      <alignment horizontal="center" vertical="center"/>
    </xf>
    <xf numFmtId="49" fontId="2" fillId="2" borderId="9" xfId="0" applyNumberFormat="1" applyFont="1" applyFill="1" applyBorder="1" applyAlignment="1">
      <alignment vertical="top"/>
    </xf>
    <xf numFmtId="0" fontId="2" fillId="2" borderId="9" xfId="0" applyFont="1" applyFill="1" applyBorder="1" applyAlignment="1">
      <alignment horizontal="center" vertical="center"/>
    </xf>
    <xf numFmtId="43" fontId="2" fillId="2" borderId="9" xfId="4" applyFont="1" applyFill="1" applyBorder="1" applyAlignment="1">
      <alignment horizontal="center" vertical="center"/>
    </xf>
    <xf numFmtId="164" fontId="2" fillId="2" borderId="9"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3" fillId="0" borderId="9" xfId="0" applyNumberFormat="1" applyFont="1" applyBorder="1" applyAlignment="1">
      <alignment vertical="top" wrapText="1"/>
    </xf>
    <xf numFmtId="0" fontId="3" fillId="0" borderId="9" xfId="0" applyFont="1" applyBorder="1" applyAlignment="1">
      <alignment horizontal="center" vertical="center"/>
    </xf>
    <xf numFmtId="43" fontId="3" fillId="0" borderId="9" xfId="4" applyFont="1" applyBorder="1" applyAlignment="1">
      <alignment horizontal="center" vertical="center"/>
    </xf>
    <xf numFmtId="44" fontId="3" fillId="3" borderId="9" xfId="3" applyFont="1" applyFill="1" applyBorder="1" applyAlignment="1">
      <alignment horizontal="center" vertical="center"/>
    </xf>
    <xf numFmtId="164" fontId="3" fillId="0" borderId="9" xfId="0" applyNumberFormat="1" applyFont="1" applyFill="1" applyBorder="1" applyAlignment="1">
      <alignment horizontal="center" vertical="center"/>
    </xf>
    <xf numFmtId="49" fontId="3" fillId="3" borderId="12" xfId="0" applyNumberFormat="1" applyFont="1" applyFill="1" applyBorder="1" applyAlignment="1">
      <alignment horizontal="center" vertical="top" wrapText="1"/>
    </xf>
    <xf numFmtId="49" fontId="3" fillId="3" borderId="13" xfId="0" applyNumberFormat="1" applyFont="1" applyFill="1" applyBorder="1" applyAlignment="1">
      <alignment horizontal="center" vertical="top" wrapText="1"/>
    </xf>
    <xf numFmtId="43" fontId="3" fillId="3" borderId="13" xfId="4" applyFont="1" applyFill="1" applyBorder="1" applyAlignment="1">
      <alignment horizontal="center" vertical="top" wrapText="1"/>
    </xf>
    <xf numFmtId="49" fontId="3" fillId="3" borderId="14" xfId="0" applyNumberFormat="1" applyFont="1" applyFill="1" applyBorder="1" applyAlignment="1">
      <alignment horizontal="center" vertical="top" wrapText="1"/>
    </xf>
    <xf numFmtId="164" fontId="3" fillId="3" borderId="9" xfId="0" applyNumberFormat="1" applyFont="1" applyFill="1" applyBorder="1" applyAlignment="1">
      <alignment horizontal="center" vertical="center"/>
    </xf>
    <xf numFmtId="49" fontId="2" fillId="2" borderId="9" xfId="0" applyNumberFormat="1" applyFont="1" applyFill="1" applyBorder="1" applyAlignment="1">
      <alignment vertical="top" wrapText="1"/>
    </xf>
    <xf numFmtId="0" fontId="3" fillId="2" borderId="9" xfId="0" applyFont="1" applyFill="1" applyBorder="1" applyAlignment="1">
      <alignment horizontal="center" vertical="center"/>
    </xf>
    <xf numFmtId="43" fontId="3" fillId="2" borderId="9" xfId="4" applyFont="1" applyFill="1" applyBorder="1" applyAlignment="1">
      <alignment horizontal="center" vertical="center"/>
    </xf>
    <xf numFmtId="44" fontId="3" fillId="0" borderId="9" xfId="3" applyFont="1" applyBorder="1" applyAlignment="1">
      <alignment horizontal="center" vertical="center"/>
    </xf>
    <xf numFmtId="43" fontId="3" fillId="0" borderId="13" xfId="4" applyFont="1" applyBorder="1" applyAlignment="1">
      <alignment horizontal="center" vertical="center"/>
    </xf>
    <xf numFmtId="49" fontId="3" fillId="2" borderId="9" xfId="0" applyNumberFormat="1" applyFont="1" applyFill="1" applyBorder="1" applyAlignment="1">
      <alignment vertical="top" wrapText="1"/>
    </xf>
    <xf numFmtId="164" fontId="3" fillId="2" borderId="9" xfId="0" applyNumberFormat="1" applyFont="1" applyFill="1" applyBorder="1" applyAlignment="1">
      <alignment horizontal="center" vertical="center"/>
    </xf>
    <xf numFmtId="164" fontId="2" fillId="2" borderId="18" xfId="0" applyNumberFormat="1" applyFont="1" applyFill="1" applyBorder="1" applyAlignment="1">
      <alignment horizontal="center" vertical="center"/>
    </xf>
    <xf numFmtId="49" fontId="3" fillId="3" borderId="0" xfId="0" applyNumberFormat="1" applyFont="1" applyFill="1" applyBorder="1" applyAlignment="1">
      <alignment horizontal="center" vertical="top" wrapText="1"/>
    </xf>
    <xf numFmtId="43" fontId="3" fillId="3" borderId="0" xfId="4" applyFont="1" applyFill="1" applyBorder="1" applyAlignment="1">
      <alignment horizontal="center" vertical="top" wrapText="1"/>
    </xf>
    <xf numFmtId="164" fontId="3" fillId="3" borderId="0"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43" fontId="3" fillId="0" borderId="9" xfId="4" applyFont="1" applyFill="1" applyBorder="1" applyAlignment="1">
      <alignment horizontal="center" vertical="center"/>
    </xf>
    <xf numFmtId="0" fontId="3" fillId="0" borderId="0" xfId="0" applyFont="1" applyFill="1"/>
    <xf numFmtId="0" fontId="3" fillId="0" borderId="9" xfId="0" applyFont="1" applyFill="1" applyBorder="1" applyAlignment="1">
      <alignment horizontal="center" vertical="center"/>
    </xf>
    <xf numFmtId="49" fontId="3" fillId="3" borderId="9" xfId="0" applyNumberFormat="1" applyFont="1" applyFill="1" applyBorder="1" applyAlignment="1">
      <alignment horizontal="center" vertical="center" wrapText="1"/>
    </xf>
    <xf numFmtId="43" fontId="3" fillId="3" borderId="9" xfId="4" applyFont="1" applyFill="1" applyBorder="1" applyAlignment="1">
      <alignment horizontal="center" vertical="center" wrapText="1"/>
    </xf>
    <xf numFmtId="49" fontId="3" fillId="3" borderId="9" xfId="0" applyNumberFormat="1" applyFont="1" applyFill="1" applyBorder="1" applyAlignment="1">
      <alignment horizontal="center" vertical="top" wrapText="1"/>
    </xf>
    <xf numFmtId="49" fontId="2" fillId="3" borderId="12" xfId="0" applyNumberFormat="1" applyFont="1" applyFill="1" applyBorder="1" applyAlignment="1">
      <alignment horizontal="center" vertical="top" wrapText="1"/>
    </xf>
    <xf numFmtId="49" fontId="2" fillId="3" borderId="13" xfId="0" applyNumberFormat="1" applyFont="1" applyFill="1" applyBorder="1" applyAlignment="1">
      <alignment horizontal="center" vertical="top" wrapText="1"/>
    </xf>
    <xf numFmtId="43" fontId="2" fillId="3" borderId="13" xfId="4" applyFont="1" applyFill="1" applyBorder="1" applyAlignment="1">
      <alignment horizontal="center" vertical="top" wrapText="1"/>
    </xf>
    <xf numFmtId="49" fontId="2" fillId="3" borderId="14" xfId="0" applyNumberFormat="1" applyFont="1" applyFill="1" applyBorder="1" applyAlignment="1">
      <alignment horizontal="center" vertical="top" wrapText="1"/>
    </xf>
    <xf numFmtId="164" fontId="2" fillId="3" borderId="9" xfId="0" applyNumberFormat="1" applyFont="1" applyFill="1" applyBorder="1" applyAlignment="1">
      <alignment horizontal="center" vertical="center"/>
    </xf>
    <xf numFmtId="49" fontId="2" fillId="3" borderId="15" xfId="0" applyNumberFormat="1" applyFont="1" applyFill="1" applyBorder="1" applyAlignment="1">
      <alignment horizontal="center" vertical="top" wrapText="1"/>
    </xf>
    <xf numFmtId="49" fontId="2" fillId="3" borderId="16" xfId="0" applyNumberFormat="1" applyFont="1" applyFill="1" applyBorder="1" applyAlignment="1">
      <alignment horizontal="center" vertical="top" wrapText="1"/>
    </xf>
    <xf numFmtId="43" fontId="2" fillId="3" borderId="16" xfId="4" applyFont="1" applyFill="1" applyBorder="1" applyAlignment="1">
      <alignment horizontal="center" vertical="top" wrapText="1"/>
    </xf>
    <xf numFmtId="49" fontId="2" fillId="3" borderId="17" xfId="0" applyNumberFormat="1" applyFont="1" applyFill="1" applyBorder="1" applyAlignment="1">
      <alignment horizontal="center" vertical="top" wrapText="1"/>
    </xf>
    <xf numFmtId="164" fontId="2" fillId="3" borderId="18" xfId="0" applyNumberFormat="1" applyFont="1" applyFill="1" applyBorder="1" applyAlignment="1">
      <alignment horizontal="center" vertical="center"/>
    </xf>
    <xf numFmtId="0" fontId="3" fillId="0" borderId="9" xfId="0" applyFont="1" applyBorder="1"/>
    <xf numFmtId="0" fontId="10" fillId="0" borderId="9" xfId="0" applyFont="1" applyFill="1" applyBorder="1" applyAlignment="1">
      <alignment horizontal="left" vertical="center" wrapText="1"/>
    </xf>
    <xf numFmtId="0" fontId="10" fillId="0" borderId="9" xfId="0" applyFont="1" applyFill="1" applyBorder="1" applyAlignment="1">
      <alignment horizontal="center" vertical="center"/>
    </xf>
    <xf numFmtId="4" fontId="10" fillId="0" borderId="9" xfId="0" applyNumberFormat="1" applyFont="1" applyFill="1" applyBorder="1" applyAlignment="1">
      <alignment horizontal="center" vertical="center"/>
    </xf>
    <xf numFmtId="8" fontId="10" fillId="0" borderId="9" xfId="0" applyNumberFormat="1" applyFont="1" applyFill="1" applyBorder="1" applyAlignment="1">
      <alignment horizontal="center" vertical="center"/>
    </xf>
    <xf numFmtId="4" fontId="10" fillId="3" borderId="9" xfId="0" applyNumberFormat="1" applyFont="1" applyFill="1" applyBorder="1" applyAlignment="1">
      <alignment horizontal="center" vertical="center"/>
    </xf>
    <xf numFmtId="164" fontId="2" fillId="4" borderId="9" xfId="0" applyNumberFormat="1" applyFont="1" applyFill="1" applyBorder="1" applyAlignment="1">
      <alignment horizontal="center" vertical="center"/>
    </xf>
    <xf numFmtId="0" fontId="3" fillId="0" borderId="9" xfId="0" applyFont="1" applyBorder="1" applyAlignment="1">
      <alignment horizontal="justify" vertical="top" wrapText="1"/>
    </xf>
    <xf numFmtId="0" fontId="10" fillId="0" borderId="9" xfId="0" applyFont="1" applyBorder="1" applyAlignment="1">
      <alignment horizontal="justify" vertical="top" wrapText="1"/>
    </xf>
    <xf numFmtId="0" fontId="9" fillId="2" borderId="9" xfId="0" applyFont="1" applyFill="1" applyBorder="1" applyAlignment="1">
      <alignment vertical="center"/>
    </xf>
    <xf numFmtId="8" fontId="9" fillId="2" borderId="9" xfId="0" applyNumberFormat="1" applyFont="1" applyFill="1" applyBorder="1" applyAlignment="1">
      <alignment horizontal="center" vertical="center"/>
    </xf>
    <xf numFmtId="0" fontId="10" fillId="0" borderId="9" xfId="0" applyFont="1" applyFill="1" applyBorder="1" applyAlignment="1">
      <alignment horizontal="center" vertical="top"/>
    </xf>
    <xf numFmtId="0" fontId="10" fillId="0" borderId="9" xfId="0" applyFont="1" applyFill="1" applyBorder="1" applyAlignment="1">
      <alignment horizontal="left" vertical="top" wrapText="1"/>
    </xf>
    <xf numFmtId="4" fontId="10" fillId="0" borderId="9" xfId="0" applyNumberFormat="1" applyFont="1" applyFill="1" applyBorder="1" applyAlignment="1">
      <alignment horizontal="center" vertical="top"/>
    </xf>
    <xf numFmtId="8" fontId="10" fillId="0" borderId="9" xfId="0" applyNumberFormat="1" applyFont="1" applyFill="1" applyBorder="1" applyAlignment="1">
      <alignment horizontal="center" vertical="top"/>
    </xf>
    <xf numFmtId="0" fontId="3" fillId="2" borderId="9" xfId="0" applyFont="1" applyFill="1" applyBorder="1"/>
    <xf numFmtId="8" fontId="3" fillId="2" borderId="9" xfId="0" applyNumberFormat="1" applyFont="1" applyFill="1" applyBorder="1" applyAlignment="1">
      <alignment horizontal="center" vertical="center"/>
    </xf>
    <xf numFmtId="0" fontId="2" fillId="2" borderId="9" xfId="0" applyFont="1" applyFill="1" applyBorder="1" applyAlignment="1">
      <alignment vertical="center"/>
    </xf>
    <xf numFmtId="164" fontId="2" fillId="4" borderId="0" xfId="0" applyNumberFormat="1" applyFont="1" applyFill="1" applyAlignment="1">
      <alignment horizontal="center" vertical="center"/>
    </xf>
    <xf numFmtId="164" fontId="2" fillId="0" borderId="0" xfId="0" applyNumberFormat="1" applyFont="1" applyAlignment="1">
      <alignment horizontal="center" vertical="center"/>
    </xf>
    <xf numFmtId="0" fontId="10" fillId="0" borderId="9" xfId="0" applyNumberFormat="1" applyFont="1" applyFill="1" applyBorder="1" applyAlignment="1">
      <alignment horizontal="justify" vertical="top"/>
    </xf>
    <xf numFmtId="0" fontId="10" fillId="0" borderId="9" xfId="0" applyNumberFormat="1" applyFont="1" applyFill="1" applyBorder="1" applyAlignment="1">
      <alignment vertical="top"/>
    </xf>
    <xf numFmtId="4" fontId="10" fillId="0" borderId="9" xfId="0" applyNumberFormat="1" applyFont="1" applyFill="1" applyBorder="1" applyAlignment="1">
      <alignment horizontal="right" vertical="top"/>
    </xf>
    <xf numFmtId="44" fontId="10" fillId="0" borderId="9" xfId="3" applyFont="1" applyFill="1" applyBorder="1" applyAlignment="1">
      <alignment horizontal="right" vertical="top"/>
    </xf>
    <xf numFmtId="0" fontId="3" fillId="0" borderId="0" xfId="0" applyFont="1" applyBorder="1" applyAlignment="1">
      <alignment horizontal="justify" vertical="top" wrapText="1"/>
    </xf>
    <xf numFmtId="0" fontId="2" fillId="4" borderId="0" xfId="0" applyFont="1" applyFill="1" applyAlignment="1">
      <alignment horizontal="center" vertical="center"/>
    </xf>
    <xf numFmtId="49" fontId="2" fillId="2" borderId="12" xfId="0" applyNumberFormat="1" applyFont="1" applyFill="1" applyBorder="1" applyAlignment="1">
      <alignment horizontal="center" vertical="top" wrapText="1"/>
    </xf>
    <xf numFmtId="49" fontId="2" fillId="2" borderId="13" xfId="0" applyNumberFormat="1" applyFont="1" applyFill="1" applyBorder="1" applyAlignment="1">
      <alignment horizontal="center" vertical="top" wrapText="1"/>
    </xf>
    <xf numFmtId="49" fontId="2" fillId="2" borderId="15" xfId="0" applyNumberFormat="1" applyFont="1" applyFill="1" applyBorder="1" applyAlignment="1">
      <alignment horizontal="center" vertical="top" wrapText="1"/>
    </xf>
    <xf numFmtId="49" fontId="2" fillId="2" borderId="16" xfId="0" applyNumberFormat="1" applyFont="1" applyFill="1" applyBorder="1" applyAlignment="1">
      <alignment horizontal="center" vertical="top" wrapText="1"/>
    </xf>
    <xf numFmtId="0" fontId="9" fillId="2" borderId="9" xfId="0" applyFont="1" applyFill="1" applyBorder="1" applyAlignment="1">
      <alignment horizontal="center" vertical="center"/>
    </xf>
    <xf numFmtId="0" fontId="2" fillId="2" borderId="19" xfId="0" applyFont="1" applyFill="1" applyBorder="1" applyAlignment="1">
      <alignment horizontal="center" vertical="center"/>
    </xf>
    <xf numFmtId="8" fontId="11" fillId="2" borderId="12" xfId="0" applyNumberFormat="1" applyFont="1" applyFill="1" applyBorder="1" applyAlignment="1">
      <alignment horizontal="center" vertical="top"/>
    </xf>
    <xf numFmtId="8" fontId="11" fillId="2" borderId="13" xfId="0" applyNumberFormat="1" applyFont="1" applyFill="1" applyBorder="1" applyAlignment="1">
      <alignment horizontal="center" vertical="top"/>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2" fillId="0" borderId="0" xfId="0" applyNumberFormat="1" applyFont="1" applyBorder="1" applyAlignment="1">
      <alignment horizontal="center" vertical="top" wrapText="1"/>
    </xf>
    <xf numFmtId="0" fontId="3" fillId="0" borderId="0" xfId="0" applyFont="1" applyBorder="1" applyAlignment="1">
      <alignment horizontal="justify" vertical="top" wrapText="1"/>
    </xf>
    <xf numFmtId="49" fontId="2" fillId="2" borderId="14" xfId="0" applyNumberFormat="1" applyFont="1" applyFill="1" applyBorder="1" applyAlignment="1">
      <alignment horizontal="center" vertical="top" wrapText="1"/>
    </xf>
    <xf numFmtId="8" fontId="11" fillId="2" borderId="14" xfId="0" applyNumberFormat="1" applyFont="1" applyFill="1" applyBorder="1" applyAlignment="1">
      <alignment horizontal="center" vertical="top"/>
    </xf>
    <xf numFmtId="49" fontId="2" fillId="2" borderId="17" xfId="0" applyNumberFormat="1" applyFont="1" applyFill="1" applyBorder="1" applyAlignment="1">
      <alignment horizontal="center" vertical="top" wrapText="1"/>
    </xf>
    <xf numFmtId="0" fontId="3" fillId="0" borderId="0" xfId="0" applyFont="1" applyBorder="1"/>
    <xf numFmtId="0" fontId="3" fillId="0" borderId="1" xfId="0" applyFont="1" applyBorder="1"/>
    <xf numFmtId="0" fontId="3" fillId="0" borderId="2" xfId="0" applyFont="1" applyBorder="1"/>
    <xf numFmtId="0" fontId="3" fillId="0" borderId="2" xfId="0" applyFont="1" applyBorder="1" applyAlignment="1">
      <alignment horizontal="center" vertical="center"/>
    </xf>
    <xf numFmtId="43" fontId="3" fillId="0" borderId="3" xfId="4" applyFont="1" applyBorder="1" applyAlignment="1">
      <alignment horizontal="center" vertical="center"/>
    </xf>
    <xf numFmtId="0" fontId="3" fillId="0" borderId="4" xfId="0" applyFont="1" applyBorder="1"/>
    <xf numFmtId="43" fontId="3" fillId="0" borderId="5" xfId="4" applyFont="1" applyBorder="1" applyAlignment="1">
      <alignment horizontal="center" vertical="center"/>
    </xf>
    <xf numFmtId="0" fontId="2" fillId="0" borderId="5" xfId="0" applyFont="1" applyBorder="1" applyAlignment="1">
      <alignment horizontal="center" vertical="top" wrapText="1"/>
    </xf>
    <xf numFmtId="0" fontId="2" fillId="0" borderId="5" xfId="0" applyNumberFormat="1" applyFont="1" applyBorder="1" applyAlignment="1">
      <alignment horizontal="center" vertical="top" wrapText="1"/>
    </xf>
    <xf numFmtId="43" fontId="3" fillId="0" borderId="5" xfId="4" applyFont="1" applyBorder="1" applyAlignment="1">
      <alignment vertical="top" wrapText="1"/>
    </xf>
    <xf numFmtId="0" fontId="3" fillId="0" borderId="5" xfId="0" applyFont="1" applyBorder="1" applyAlignment="1">
      <alignment horizontal="justify" vertical="top" wrapText="1"/>
    </xf>
    <xf numFmtId="43" fontId="3" fillId="0" borderId="8" xfId="4" applyFont="1" applyBorder="1" applyAlignment="1">
      <alignment horizontal="center" vertical="center"/>
    </xf>
    <xf numFmtId="49" fontId="2" fillId="2" borderId="0" xfId="0" applyNumberFormat="1" applyFont="1" applyFill="1" applyBorder="1" applyAlignment="1">
      <alignment vertical="top"/>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43" fontId="2" fillId="2" borderId="0" xfId="4" applyFont="1" applyFill="1" applyBorder="1" applyAlignment="1">
      <alignment horizontal="center" vertical="center"/>
    </xf>
    <xf numFmtId="49" fontId="2" fillId="2" borderId="0" xfId="0" applyNumberFormat="1" applyFont="1" applyFill="1" applyBorder="1" applyAlignment="1">
      <alignment horizontal="center" vertical="center"/>
    </xf>
    <xf numFmtId="49" fontId="3" fillId="0" borderId="0" xfId="0" applyNumberFormat="1" applyFont="1" applyBorder="1" applyAlignment="1">
      <alignment vertical="top" wrapText="1"/>
    </xf>
    <xf numFmtId="0" fontId="3" fillId="0" borderId="0" xfId="0" applyFont="1" applyBorder="1" applyAlignment="1">
      <alignment horizontal="justify" vertical="justify" wrapText="1"/>
    </xf>
    <xf numFmtId="49" fontId="2" fillId="2" borderId="0" xfId="0" applyNumberFormat="1" applyFont="1" applyFill="1" applyBorder="1" applyAlignment="1">
      <alignment horizontal="center" vertical="top" wrapText="1"/>
    </xf>
    <xf numFmtId="49" fontId="2" fillId="2" borderId="0" xfId="0" applyNumberFormat="1" applyFont="1" applyFill="1" applyBorder="1" applyAlignment="1">
      <alignment vertical="top" wrapText="1"/>
    </xf>
    <xf numFmtId="0" fontId="3" fillId="2" borderId="0" xfId="0" applyFont="1" applyFill="1" applyBorder="1" applyAlignment="1">
      <alignment horizontal="center" vertical="center"/>
    </xf>
    <xf numFmtId="43" fontId="3" fillId="2" borderId="0" xfId="4" applyFont="1" applyFill="1" applyBorder="1" applyAlignment="1">
      <alignment horizontal="center" vertical="center"/>
    </xf>
    <xf numFmtId="49" fontId="3" fillId="2" borderId="0" xfId="0" applyNumberFormat="1" applyFont="1" applyFill="1" applyBorder="1" applyAlignment="1">
      <alignment vertical="top" wrapText="1"/>
    </xf>
    <xf numFmtId="0" fontId="2" fillId="2" borderId="0" xfId="0" applyFont="1" applyFill="1" applyBorder="1" applyAlignment="1">
      <alignment horizontal="justify" vertical="justify" wrapText="1"/>
    </xf>
    <xf numFmtId="0" fontId="10" fillId="0" borderId="0" xfId="0" applyNumberFormat="1" applyFont="1" applyFill="1" applyBorder="1" applyAlignment="1">
      <alignment horizontal="justify" vertical="top"/>
    </xf>
    <xf numFmtId="0" fontId="10" fillId="0" borderId="0" xfId="0" applyNumberFormat="1" applyFont="1" applyFill="1" applyBorder="1" applyAlignment="1">
      <alignment vertical="top"/>
    </xf>
    <xf numFmtId="4" fontId="10" fillId="0" borderId="0" xfId="0" applyNumberFormat="1" applyFont="1" applyFill="1" applyBorder="1" applyAlignment="1">
      <alignment horizontal="right" vertical="top"/>
    </xf>
    <xf numFmtId="165" fontId="8"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xf>
    <xf numFmtId="0" fontId="7" fillId="2" borderId="0" xfId="0" applyFont="1" applyFill="1" applyBorder="1" applyAlignment="1">
      <alignment horizontal="justify" vertical="justify"/>
    </xf>
    <xf numFmtId="0" fontId="7" fillId="0" borderId="0" xfId="0" applyFont="1" applyBorder="1" applyAlignment="1">
      <alignment horizontal="justify" vertical="justify"/>
    </xf>
    <xf numFmtId="0" fontId="10" fillId="0" borderId="0" xfId="0" applyFont="1" applyBorder="1" applyAlignment="1">
      <alignment horizontal="justify" vertical="justify" wrapText="1"/>
    </xf>
    <xf numFmtId="0" fontId="7" fillId="3" borderId="0" xfId="0" applyFont="1" applyFill="1" applyBorder="1" applyAlignment="1">
      <alignment horizontal="justify" vertical="justify"/>
    </xf>
    <xf numFmtId="0" fontId="10" fillId="3" borderId="0" xfId="0" applyFont="1" applyFill="1" applyBorder="1" applyAlignment="1">
      <alignment horizontal="justify" vertical="justify" wrapText="1"/>
    </xf>
    <xf numFmtId="2" fontId="7" fillId="0" borderId="0" xfId="0" applyNumberFormat="1" applyFont="1" applyBorder="1" applyAlignment="1">
      <alignment horizontal="justify" vertical="justify"/>
    </xf>
    <xf numFmtId="0" fontId="2" fillId="4"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center" vertical="center"/>
    </xf>
    <xf numFmtId="43" fontId="3" fillId="0" borderId="0" xfId="4"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vertical="justify" wrapText="1"/>
    </xf>
    <xf numFmtId="0" fontId="3" fillId="0" borderId="0" xfId="0" applyFont="1" applyBorder="1" applyAlignment="1">
      <alignment horizontal="left" vertical="top" wrapText="1"/>
    </xf>
    <xf numFmtId="49" fontId="3" fillId="3" borderId="0" xfId="0" applyNumberFormat="1" applyFont="1" applyFill="1" applyBorder="1" applyAlignment="1">
      <alignment horizontal="center" vertical="center" wrapText="1"/>
    </xf>
    <xf numFmtId="43" fontId="3" fillId="3" borderId="0" xfId="4" applyFont="1" applyFill="1" applyBorder="1" applyAlignment="1">
      <alignment horizontal="center" vertical="center" wrapText="1"/>
    </xf>
    <xf numFmtId="49" fontId="2" fillId="3" borderId="0" xfId="0" applyNumberFormat="1" applyFont="1" applyFill="1" applyBorder="1" applyAlignment="1">
      <alignment horizontal="center" vertical="top" wrapText="1"/>
    </xf>
    <xf numFmtId="43" fontId="2" fillId="3" borderId="0" xfId="4" applyFont="1" applyFill="1" applyBorder="1" applyAlignment="1">
      <alignment horizontal="center" vertical="top" wrapText="1"/>
    </xf>
    <xf numFmtId="0" fontId="10" fillId="0" borderId="0" xfId="0" applyFont="1" applyBorder="1" applyAlignment="1">
      <alignment horizontal="justify" vertical="top"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4"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top"/>
    </xf>
    <xf numFmtId="0" fontId="10" fillId="0" borderId="0" xfId="0" applyFont="1" applyFill="1" applyBorder="1" applyAlignment="1">
      <alignment horizontal="left" vertical="top" wrapText="1"/>
    </xf>
    <xf numFmtId="4" fontId="10" fillId="0" borderId="0" xfId="0" applyNumberFormat="1" applyFont="1" applyFill="1" applyBorder="1" applyAlignment="1">
      <alignment horizontal="center" vertical="top"/>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2" fillId="2" borderId="0" xfId="0" applyFont="1" applyFill="1" applyBorder="1" applyAlignment="1">
      <alignment horizontal="center" vertical="center"/>
    </xf>
    <xf numFmtId="4" fontId="10" fillId="3" borderId="0" xfId="0" applyNumberFormat="1" applyFont="1" applyFill="1" applyBorder="1" applyAlignment="1">
      <alignment horizontal="center" vertical="center"/>
    </xf>
    <xf numFmtId="0" fontId="3" fillId="2" borderId="0" xfId="0" applyFont="1" applyFill="1" applyBorder="1"/>
    <xf numFmtId="0" fontId="2" fillId="2" borderId="0" xfId="0" applyFont="1" applyFill="1" applyBorder="1" applyAlignment="1">
      <alignment vertical="center"/>
    </xf>
    <xf numFmtId="0" fontId="2" fillId="4" borderId="0" xfId="0" applyFont="1" applyFill="1" applyBorder="1" applyAlignment="1">
      <alignment horizontal="center" vertical="center"/>
    </xf>
    <xf numFmtId="8" fontId="11" fillId="2" borderId="0" xfId="0" applyNumberFormat="1" applyFont="1" applyFill="1" applyBorder="1" applyAlignment="1">
      <alignment horizontal="center" vertical="top"/>
    </xf>
    <xf numFmtId="0" fontId="2" fillId="2" borderId="0" xfId="0" applyFont="1" applyFill="1" applyAlignment="1">
      <alignment horizontal="center" vertical="center"/>
    </xf>
    <xf numFmtId="43" fontId="2" fillId="2" borderId="0" xfId="4" applyFont="1" applyFill="1" applyAlignment="1">
      <alignment horizontal="center" vertical="center"/>
    </xf>
  </cellXfs>
  <cellStyles count="10">
    <cellStyle name="Millares" xfId="4" builtinId="3"/>
    <cellStyle name="Millares 3" xfId="9"/>
    <cellStyle name="Moneda" xfId="3" builtinId="4"/>
    <cellStyle name="Normal" xfId="0" builtinId="0"/>
    <cellStyle name="Normal 2" xfId="1"/>
    <cellStyle name="Normal 2 2" xfId="2"/>
    <cellStyle name="Normal 2 2 2" xfId="7"/>
    <cellStyle name="Normal 2 3" xfId="6"/>
    <cellStyle name="Normal 3" xfId="8"/>
    <cellStyle name="Normal 4"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http://www.colpos.mx/agrocien/Images/color-cp.jpg"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448541</xdr:colOff>
      <xdr:row>5</xdr:row>
      <xdr:rowOff>57150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06316"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0</xdr:row>
      <xdr:rowOff>57150</xdr:rowOff>
    </xdr:from>
    <xdr:to>
      <xdr:col>5</xdr:col>
      <xdr:colOff>876300</xdr:colOff>
      <xdr:row>5</xdr:row>
      <xdr:rowOff>64631</xdr:rowOff>
    </xdr:to>
    <xdr:pic>
      <xdr:nvPicPr>
        <xdr:cNvPr id="2" name="Imagen 7" descr="http://www.colpos.mx/agrocien/Images/color-cp.jpg"/>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943475" y="57150"/>
          <a:ext cx="866775" cy="874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8"/>
  <sheetViews>
    <sheetView tabSelected="1" workbookViewId="0">
      <selection activeCell="K20" sqref="K20"/>
    </sheetView>
  </sheetViews>
  <sheetFormatPr baseColWidth="10" defaultColWidth="9.140625" defaultRowHeight="12.75" customHeight="1" x14ac:dyDescent="0.15"/>
  <cols>
    <col min="1" max="1" width="9.28515625" style="18" customWidth="1"/>
    <col min="2" max="2" width="52.85546875" style="18" customWidth="1"/>
    <col min="3" max="3" width="13.7109375" style="34" customWidth="1"/>
    <col min="4" max="4" width="11.5703125" style="35" customWidth="1"/>
    <col min="5" max="16384" width="9.140625" style="18"/>
  </cols>
  <sheetData>
    <row r="1" spans="1:4" ht="12.75" customHeight="1" x14ac:dyDescent="0.15">
      <c r="A1" s="136"/>
      <c r="B1" s="137"/>
      <c r="C1" s="138"/>
      <c r="D1" s="139"/>
    </row>
    <row r="2" spans="1:4" ht="12.75" customHeight="1" x14ac:dyDescent="0.15">
      <c r="A2" s="140"/>
      <c r="B2" s="135"/>
      <c r="C2" s="25"/>
      <c r="D2" s="141"/>
    </row>
    <row r="3" spans="1:4" ht="12.75" customHeight="1" x14ac:dyDescent="0.15">
      <c r="A3" s="140"/>
      <c r="B3" s="135"/>
      <c r="C3" s="25"/>
      <c r="D3" s="141"/>
    </row>
    <row r="4" spans="1:4" ht="9" x14ac:dyDescent="0.15">
      <c r="A4" s="128"/>
      <c r="B4" s="129"/>
      <c r="C4" s="129"/>
      <c r="D4" s="142"/>
    </row>
    <row r="5" spans="1:4" ht="9" x14ac:dyDescent="0.15">
      <c r="A5" s="128"/>
      <c r="B5" s="129"/>
      <c r="C5" s="129"/>
      <c r="D5" s="142"/>
    </row>
    <row r="6" spans="1:4" ht="9" x14ac:dyDescent="0.15">
      <c r="A6" s="20"/>
      <c r="B6" s="130"/>
      <c r="C6" s="130"/>
      <c r="D6" s="143"/>
    </row>
    <row r="7" spans="1:4" ht="9" x14ac:dyDescent="0.15">
      <c r="A7" s="21"/>
      <c r="B7" s="22"/>
      <c r="C7" s="22"/>
      <c r="D7" s="144"/>
    </row>
    <row r="8" spans="1:4" ht="9" x14ac:dyDescent="0.15">
      <c r="A8" s="20" t="s">
        <v>7</v>
      </c>
      <c r="B8" s="22" t="s">
        <v>285</v>
      </c>
      <c r="C8" s="22"/>
      <c r="D8" s="144"/>
    </row>
    <row r="9" spans="1:4" ht="9" x14ac:dyDescent="0.15">
      <c r="A9" s="20"/>
      <c r="B9" s="24"/>
      <c r="C9" s="25"/>
      <c r="D9" s="141"/>
    </row>
    <row r="10" spans="1:4" ht="9" x14ac:dyDescent="0.15">
      <c r="A10" s="20" t="s">
        <v>4</v>
      </c>
      <c r="B10" s="131" t="s">
        <v>102</v>
      </c>
      <c r="C10" s="131"/>
      <c r="D10" s="145"/>
    </row>
    <row r="11" spans="1:4" ht="9" x14ac:dyDescent="0.15">
      <c r="A11" s="21"/>
      <c r="B11" s="131"/>
      <c r="C11" s="131"/>
      <c r="D11" s="145"/>
    </row>
    <row r="12" spans="1:4" ht="9" x14ac:dyDescent="0.15">
      <c r="A12" s="21"/>
      <c r="B12" s="131"/>
      <c r="C12" s="131"/>
      <c r="D12" s="145"/>
    </row>
    <row r="13" spans="1:4" ht="9.75" thickBot="1" x14ac:dyDescent="0.2">
      <c r="A13" s="29" t="s">
        <v>6</v>
      </c>
      <c r="B13" s="30" t="s">
        <v>11</v>
      </c>
      <c r="C13" s="31"/>
      <c r="D13" s="146"/>
    </row>
    <row r="15" spans="1:4" ht="9" x14ac:dyDescent="0.15">
      <c r="A15" s="36" t="s">
        <v>0</v>
      </c>
      <c r="B15" s="36"/>
      <c r="C15" s="37"/>
      <c r="D15" s="38"/>
    </row>
    <row r="16" spans="1:4" ht="9.75" thickBot="1" x14ac:dyDescent="0.2"/>
    <row r="17" spans="1:10" ht="9.75" thickTop="1" x14ac:dyDescent="0.15">
      <c r="A17" s="39" t="s">
        <v>9</v>
      </c>
      <c r="B17" s="40" t="s">
        <v>2</v>
      </c>
      <c r="C17" s="40" t="s">
        <v>3</v>
      </c>
      <c r="D17" s="41" t="s">
        <v>5</v>
      </c>
    </row>
    <row r="18" spans="1:10" ht="9" x14ac:dyDescent="0.15">
      <c r="A18" s="147"/>
      <c r="B18" s="148" t="s">
        <v>94</v>
      </c>
      <c r="C18" s="149"/>
      <c r="D18" s="150"/>
    </row>
    <row r="19" spans="1:10" ht="9" x14ac:dyDescent="0.15">
      <c r="A19" s="151" t="s">
        <v>22</v>
      </c>
      <c r="B19" s="148" t="s">
        <v>21</v>
      </c>
      <c r="C19" s="149"/>
      <c r="D19" s="150"/>
    </row>
    <row r="20" spans="1:10" ht="31.5" customHeight="1" x14ac:dyDescent="0.15">
      <c r="A20" s="152" t="s">
        <v>145</v>
      </c>
      <c r="B20" s="153" t="s">
        <v>105</v>
      </c>
      <c r="C20" s="25" t="s">
        <v>14</v>
      </c>
      <c r="D20" s="26">
        <v>36</v>
      </c>
      <c r="J20" s="18" t="s">
        <v>83</v>
      </c>
    </row>
    <row r="21" spans="1:10" ht="27.75" customHeight="1" x14ac:dyDescent="0.15">
      <c r="A21" s="152" t="s">
        <v>146</v>
      </c>
      <c r="B21" s="153" t="s">
        <v>106</v>
      </c>
      <c r="C21" s="25" t="s">
        <v>14</v>
      </c>
      <c r="D21" s="26">
        <v>325</v>
      </c>
    </row>
    <row r="22" spans="1:10" ht="46.5" customHeight="1" x14ac:dyDescent="0.15">
      <c r="A22" s="152" t="s">
        <v>147</v>
      </c>
      <c r="B22" s="153" t="s">
        <v>77</v>
      </c>
      <c r="C22" s="25" t="s">
        <v>15</v>
      </c>
      <c r="D22" s="26">
        <v>326</v>
      </c>
    </row>
    <row r="23" spans="1:10" ht="44.25" customHeight="1" x14ac:dyDescent="0.15">
      <c r="A23" s="152" t="s">
        <v>148</v>
      </c>
      <c r="B23" s="153" t="s">
        <v>19</v>
      </c>
      <c r="C23" s="25" t="s">
        <v>14</v>
      </c>
      <c r="D23" s="26">
        <v>146</v>
      </c>
    </row>
    <row r="24" spans="1:10" ht="35.25" customHeight="1" x14ac:dyDescent="0.15">
      <c r="A24" s="152" t="s">
        <v>149</v>
      </c>
      <c r="B24" s="153" t="s">
        <v>16</v>
      </c>
      <c r="C24" s="25" t="s">
        <v>14</v>
      </c>
      <c r="D24" s="26">
        <v>23.56</v>
      </c>
    </row>
    <row r="25" spans="1:10" ht="40.5" customHeight="1" x14ac:dyDescent="0.15">
      <c r="A25" s="152" t="s">
        <v>150</v>
      </c>
      <c r="B25" s="153" t="s">
        <v>57</v>
      </c>
      <c r="C25" s="25" t="s">
        <v>17</v>
      </c>
      <c r="D25" s="26">
        <v>10</v>
      </c>
    </row>
    <row r="26" spans="1:10" ht="29.25" customHeight="1" x14ac:dyDescent="0.15">
      <c r="A26" s="152" t="s">
        <v>151</v>
      </c>
      <c r="B26" s="153" t="s">
        <v>78</v>
      </c>
      <c r="C26" s="25" t="s">
        <v>17</v>
      </c>
      <c r="D26" s="26">
        <v>4</v>
      </c>
    </row>
    <row r="27" spans="1:10" ht="28.5" customHeight="1" x14ac:dyDescent="0.15">
      <c r="A27" s="152" t="s">
        <v>152</v>
      </c>
      <c r="B27" s="153" t="s">
        <v>18</v>
      </c>
      <c r="C27" s="25" t="s">
        <v>17</v>
      </c>
      <c r="D27" s="26">
        <v>2</v>
      </c>
    </row>
    <row r="28" spans="1:10" ht="35.25" customHeight="1" x14ac:dyDescent="0.15">
      <c r="A28" s="152" t="s">
        <v>153</v>
      </c>
      <c r="B28" s="153" t="s">
        <v>20</v>
      </c>
      <c r="C28" s="25" t="s">
        <v>79</v>
      </c>
      <c r="D28" s="26">
        <v>1</v>
      </c>
    </row>
    <row r="29" spans="1:10" ht="57" customHeight="1" x14ac:dyDescent="0.15">
      <c r="A29" s="152" t="s">
        <v>154</v>
      </c>
      <c r="B29" s="153" t="s">
        <v>76</v>
      </c>
      <c r="C29" s="25" t="s">
        <v>13</v>
      </c>
      <c r="D29" s="26">
        <v>7.03</v>
      </c>
    </row>
    <row r="30" spans="1:10" ht="93.75" customHeight="1" x14ac:dyDescent="0.15">
      <c r="A30" s="152" t="s">
        <v>155</v>
      </c>
      <c r="B30" s="153" t="s">
        <v>71</v>
      </c>
      <c r="C30" s="25" t="s">
        <v>13</v>
      </c>
      <c r="D30" s="26">
        <v>12.26</v>
      </c>
    </row>
    <row r="31" spans="1:10" ht="83.25" customHeight="1" x14ac:dyDescent="0.15">
      <c r="A31" s="152" t="s">
        <v>156</v>
      </c>
      <c r="B31" s="153" t="s">
        <v>72</v>
      </c>
      <c r="C31" s="25" t="s">
        <v>13</v>
      </c>
      <c r="D31" s="26">
        <v>14</v>
      </c>
    </row>
    <row r="32" spans="1:10" ht="17.25" customHeight="1" x14ac:dyDescent="0.15">
      <c r="A32" s="154" t="s">
        <v>84</v>
      </c>
      <c r="B32" s="154"/>
      <c r="C32" s="154"/>
      <c r="D32" s="154"/>
    </row>
    <row r="33" spans="1:4" ht="4.5" customHeight="1" x14ac:dyDescent="0.15">
      <c r="A33" s="65"/>
      <c r="B33" s="65"/>
      <c r="C33" s="65"/>
      <c r="D33" s="66"/>
    </row>
    <row r="34" spans="1:4" ht="12.75" customHeight="1" x14ac:dyDescent="0.15">
      <c r="A34" s="155" t="s">
        <v>23</v>
      </c>
      <c r="B34" s="148" t="s">
        <v>74</v>
      </c>
      <c r="C34" s="156"/>
      <c r="D34" s="157"/>
    </row>
    <row r="35" spans="1:4" ht="66.75" customHeight="1" x14ac:dyDescent="0.15">
      <c r="A35" s="152" t="s">
        <v>157</v>
      </c>
      <c r="B35" s="153" t="s">
        <v>115</v>
      </c>
      <c r="C35" s="25" t="s">
        <v>12</v>
      </c>
      <c r="D35" s="26">
        <v>45</v>
      </c>
    </row>
    <row r="36" spans="1:4" ht="18" x14ac:dyDescent="0.15">
      <c r="A36" s="152" t="s">
        <v>158</v>
      </c>
      <c r="B36" s="153" t="s">
        <v>24</v>
      </c>
      <c r="C36" s="25" t="s">
        <v>14</v>
      </c>
      <c r="D36" s="26">
        <v>65</v>
      </c>
    </row>
    <row r="37" spans="1:4" ht="36" x14ac:dyDescent="0.15">
      <c r="A37" s="152" t="s">
        <v>159</v>
      </c>
      <c r="B37" s="153" t="s">
        <v>53</v>
      </c>
      <c r="C37" s="25" t="s">
        <v>12</v>
      </c>
      <c r="D37" s="26">
        <v>16</v>
      </c>
    </row>
    <row r="38" spans="1:4" ht="36" x14ac:dyDescent="0.15">
      <c r="A38" s="152" t="s">
        <v>160</v>
      </c>
      <c r="B38" s="153" t="s">
        <v>54</v>
      </c>
      <c r="C38" s="25" t="s">
        <v>12</v>
      </c>
      <c r="D38" s="26">
        <v>42</v>
      </c>
    </row>
    <row r="39" spans="1:4" ht="90" x14ac:dyDescent="0.15">
      <c r="A39" s="152" t="s">
        <v>161</v>
      </c>
      <c r="B39" s="153" t="s">
        <v>55</v>
      </c>
      <c r="C39" s="25" t="s">
        <v>17</v>
      </c>
      <c r="D39" s="26">
        <v>4</v>
      </c>
    </row>
    <row r="40" spans="1:4" ht="18" x14ac:dyDescent="0.15">
      <c r="A40" s="152" t="s">
        <v>162</v>
      </c>
      <c r="B40" s="153" t="s">
        <v>73</v>
      </c>
      <c r="C40" s="25" t="s">
        <v>26</v>
      </c>
      <c r="D40" s="26">
        <v>129.6</v>
      </c>
    </row>
    <row r="41" spans="1:4" ht="45" x14ac:dyDescent="0.15">
      <c r="A41" s="152" t="s">
        <v>163</v>
      </c>
      <c r="B41" s="153" t="s">
        <v>27</v>
      </c>
      <c r="C41" s="25" t="s">
        <v>25</v>
      </c>
      <c r="D41" s="26">
        <v>146</v>
      </c>
    </row>
    <row r="42" spans="1:4" ht="18" x14ac:dyDescent="0.15">
      <c r="A42" s="152" t="s">
        <v>164</v>
      </c>
      <c r="B42" s="153" t="s">
        <v>56</v>
      </c>
      <c r="C42" s="25" t="s">
        <v>12</v>
      </c>
      <c r="D42" s="26">
        <v>98</v>
      </c>
    </row>
    <row r="43" spans="1:4" ht="27" x14ac:dyDescent="0.15">
      <c r="A43" s="152" t="s">
        <v>165</v>
      </c>
      <c r="B43" s="153" t="s">
        <v>60</v>
      </c>
      <c r="C43" s="25" t="s">
        <v>15</v>
      </c>
      <c r="D43" s="26">
        <v>652.25</v>
      </c>
    </row>
    <row r="44" spans="1:4" ht="36" x14ac:dyDescent="0.15">
      <c r="A44" s="152" t="s">
        <v>166</v>
      </c>
      <c r="B44" s="153" t="s">
        <v>93</v>
      </c>
      <c r="C44" s="25" t="s">
        <v>14</v>
      </c>
      <c r="D44" s="26">
        <v>156.25</v>
      </c>
    </row>
    <row r="45" spans="1:4" ht="27" x14ac:dyDescent="0.15">
      <c r="A45" s="152" t="s">
        <v>167</v>
      </c>
      <c r="B45" s="153" t="s">
        <v>97</v>
      </c>
      <c r="C45" s="25" t="s">
        <v>14</v>
      </c>
      <c r="D45" s="26">
        <v>56.25</v>
      </c>
    </row>
    <row r="46" spans="1:4" ht="18" x14ac:dyDescent="0.15">
      <c r="A46" s="152" t="s">
        <v>168</v>
      </c>
      <c r="B46" s="153" t="s">
        <v>88</v>
      </c>
      <c r="C46" s="25" t="s">
        <v>14</v>
      </c>
      <c r="D46" s="26">
        <v>168.25</v>
      </c>
    </row>
    <row r="47" spans="1:4" ht="9" x14ac:dyDescent="0.15">
      <c r="A47" s="154" t="s">
        <v>85</v>
      </c>
      <c r="B47" s="154"/>
      <c r="C47" s="154"/>
      <c r="D47" s="154"/>
    </row>
    <row r="48" spans="1:4" ht="9" x14ac:dyDescent="0.15">
      <c r="A48" s="65"/>
      <c r="B48" s="65"/>
      <c r="C48" s="65"/>
      <c r="D48" s="66"/>
    </row>
    <row r="49" spans="1:4" ht="9" x14ac:dyDescent="0.15">
      <c r="A49" s="158"/>
      <c r="B49" s="159" t="s">
        <v>59</v>
      </c>
      <c r="C49" s="156"/>
      <c r="D49" s="157"/>
    </row>
    <row r="50" spans="1:4" ht="18" x14ac:dyDescent="0.15">
      <c r="A50" s="152" t="s">
        <v>169</v>
      </c>
      <c r="B50" s="153" t="s">
        <v>80</v>
      </c>
      <c r="C50" s="25" t="s">
        <v>14</v>
      </c>
      <c r="D50" s="26">
        <v>12.8</v>
      </c>
    </row>
    <row r="51" spans="1:4" ht="45" x14ac:dyDescent="0.15">
      <c r="A51" s="152" t="s">
        <v>170</v>
      </c>
      <c r="B51" s="153" t="s">
        <v>81</v>
      </c>
      <c r="C51" s="25" t="s">
        <v>17</v>
      </c>
      <c r="D51" s="26">
        <v>5</v>
      </c>
    </row>
    <row r="52" spans="1:4" ht="36" x14ac:dyDescent="0.15">
      <c r="A52" s="152" t="s">
        <v>171</v>
      </c>
      <c r="B52" s="153" t="s">
        <v>86</v>
      </c>
      <c r="C52" s="25" t="s">
        <v>14</v>
      </c>
      <c r="D52" s="26">
        <v>36.25</v>
      </c>
    </row>
    <row r="53" spans="1:4" ht="9" x14ac:dyDescent="0.15">
      <c r="A53" s="154" t="s">
        <v>91</v>
      </c>
      <c r="B53" s="154"/>
      <c r="C53" s="154"/>
      <c r="D53" s="154"/>
    </row>
    <row r="54" spans="1:4" ht="9" x14ac:dyDescent="0.15">
      <c r="A54" s="65"/>
      <c r="B54" s="65"/>
      <c r="C54" s="65"/>
      <c r="D54" s="66"/>
    </row>
    <row r="55" spans="1:4" ht="9" x14ac:dyDescent="0.15">
      <c r="A55" s="158"/>
      <c r="B55" s="159" t="s">
        <v>75</v>
      </c>
      <c r="C55" s="156"/>
      <c r="D55" s="157"/>
    </row>
    <row r="56" spans="1:4" ht="27" x14ac:dyDescent="0.15">
      <c r="A56" s="152" t="s">
        <v>172</v>
      </c>
      <c r="B56" s="153" t="s">
        <v>28</v>
      </c>
      <c r="C56" s="25" t="s">
        <v>58</v>
      </c>
      <c r="D56" s="26">
        <v>20</v>
      </c>
    </row>
    <row r="57" spans="1:4" ht="27" x14ac:dyDescent="0.15">
      <c r="A57" s="152" t="s">
        <v>173</v>
      </c>
      <c r="B57" s="153" t="s">
        <v>29</v>
      </c>
      <c r="C57" s="25" t="s">
        <v>103</v>
      </c>
      <c r="D57" s="26">
        <v>32</v>
      </c>
    </row>
    <row r="58" spans="1:4" ht="9" x14ac:dyDescent="0.15">
      <c r="A58" s="152" t="s">
        <v>174</v>
      </c>
      <c r="B58" s="153" t="s">
        <v>30</v>
      </c>
      <c r="C58" s="25" t="s">
        <v>12</v>
      </c>
      <c r="D58" s="26">
        <v>28</v>
      </c>
    </row>
    <row r="59" spans="1:4" ht="9" x14ac:dyDescent="0.15">
      <c r="A59" s="152" t="s">
        <v>175</v>
      </c>
      <c r="B59" s="153" t="s">
        <v>31</v>
      </c>
      <c r="C59" s="25" t="s">
        <v>12</v>
      </c>
      <c r="D59" s="26">
        <v>29</v>
      </c>
    </row>
    <row r="60" spans="1:4" ht="9" x14ac:dyDescent="0.15">
      <c r="A60" s="152" t="s">
        <v>176</v>
      </c>
      <c r="B60" s="153" t="s">
        <v>32</v>
      </c>
      <c r="C60" s="25" t="s">
        <v>17</v>
      </c>
      <c r="D60" s="26">
        <v>29</v>
      </c>
    </row>
    <row r="61" spans="1:4" ht="9" x14ac:dyDescent="0.15">
      <c r="A61" s="152" t="s">
        <v>177</v>
      </c>
      <c r="B61" s="153" t="s">
        <v>33</v>
      </c>
      <c r="C61" s="25" t="s">
        <v>17</v>
      </c>
      <c r="D61" s="26">
        <v>25</v>
      </c>
    </row>
    <row r="62" spans="1:4" ht="9" x14ac:dyDescent="0.15">
      <c r="A62" s="152" t="s">
        <v>178</v>
      </c>
      <c r="B62" s="153" t="s">
        <v>34</v>
      </c>
      <c r="C62" s="25" t="s">
        <v>17</v>
      </c>
      <c r="D62" s="26">
        <v>21</v>
      </c>
    </row>
    <row r="63" spans="1:4" ht="9" x14ac:dyDescent="0.15">
      <c r="A63" s="152" t="s">
        <v>179</v>
      </c>
      <c r="B63" s="153" t="s">
        <v>35</v>
      </c>
      <c r="C63" s="25" t="s">
        <v>17</v>
      </c>
      <c r="D63" s="26">
        <v>22</v>
      </c>
    </row>
    <row r="64" spans="1:4" ht="9" x14ac:dyDescent="0.15">
      <c r="A64" s="152" t="s">
        <v>180</v>
      </c>
      <c r="B64" s="153" t="s">
        <v>36</v>
      </c>
      <c r="C64" s="25" t="s">
        <v>17</v>
      </c>
      <c r="D64" s="26">
        <v>24</v>
      </c>
    </row>
    <row r="65" spans="1:4" ht="18" x14ac:dyDescent="0.15">
      <c r="A65" s="152" t="s">
        <v>181</v>
      </c>
      <c r="B65" s="153" t="s">
        <v>52</v>
      </c>
      <c r="C65" s="25" t="s">
        <v>17</v>
      </c>
      <c r="D65" s="26">
        <v>29</v>
      </c>
    </row>
    <row r="66" spans="1:4" ht="9" x14ac:dyDescent="0.15">
      <c r="A66" s="152" t="s">
        <v>182</v>
      </c>
      <c r="B66" s="153" t="s">
        <v>37</v>
      </c>
      <c r="C66" s="25" t="s">
        <v>58</v>
      </c>
      <c r="D66" s="26">
        <v>28</v>
      </c>
    </row>
    <row r="67" spans="1:4" ht="9" x14ac:dyDescent="0.15">
      <c r="A67" s="152" t="s">
        <v>183</v>
      </c>
      <c r="B67" s="153" t="s">
        <v>38</v>
      </c>
      <c r="C67" s="25" t="s">
        <v>58</v>
      </c>
      <c r="D67" s="26">
        <v>28</v>
      </c>
    </row>
    <row r="68" spans="1:4" ht="9" x14ac:dyDescent="0.15">
      <c r="A68" s="152" t="s">
        <v>184</v>
      </c>
      <c r="B68" s="153" t="s">
        <v>82</v>
      </c>
      <c r="C68" s="25" t="s">
        <v>17</v>
      </c>
      <c r="D68" s="26">
        <v>26</v>
      </c>
    </row>
    <row r="69" spans="1:4" ht="9" x14ac:dyDescent="0.15">
      <c r="A69" s="152" t="s">
        <v>185</v>
      </c>
      <c r="B69" s="153" t="s">
        <v>39</v>
      </c>
      <c r="C69" s="25" t="s">
        <v>12</v>
      </c>
      <c r="D69" s="26">
        <v>23</v>
      </c>
    </row>
    <row r="70" spans="1:4" ht="9" x14ac:dyDescent="0.15">
      <c r="A70" s="152" t="s">
        <v>186</v>
      </c>
      <c r="B70" s="153" t="s">
        <v>40</v>
      </c>
      <c r="C70" s="25" t="s">
        <v>17</v>
      </c>
      <c r="D70" s="26">
        <v>19</v>
      </c>
    </row>
    <row r="71" spans="1:4" ht="9" x14ac:dyDescent="0.15">
      <c r="A71" s="152" t="s">
        <v>187</v>
      </c>
      <c r="B71" s="153" t="s">
        <v>41</v>
      </c>
      <c r="C71" s="25" t="s">
        <v>17</v>
      </c>
      <c r="D71" s="26">
        <v>12</v>
      </c>
    </row>
    <row r="72" spans="1:4" ht="9" x14ac:dyDescent="0.15">
      <c r="A72" s="152" t="s">
        <v>188</v>
      </c>
      <c r="B72" s="153" t="s">
        <v>42</v>
      </c>
      <c r="C72" s="25" t="s">
        <v>17</v>
      </c>
      <c r="D72" s="26">
        <v>25</v>
      </c>
    </row>
    <row r="73" spans="1:4" ht="9" x14ac:dyDescent="0.15">
      <c r="A73" s="152" t="s">
        <v>189</v>
      </c>
      <c r="B73" s="153" t="s">
        <v>43</v>
      </c>
      <c r="C73" s="25" t="s">
        <v>17</v>
      </c>
      <c r="D73" s="26">
        <v>32</v>
      </c>
    </row>
    <row r="74" spans="1:4" ht="9" x14ac:dyDescent="0.15">
      <c r="A74" s="152" t="s">
        <v>190</v>
      </c>
      <c r="B74" s="153" t="s">
        <v>44</v>
      </c>
      <c r="C74" s="25" t="s">
        <v>17</v>
      </c>
      <c r="D74" s="26">
        <v>28</v>
      </c>
    </row>
    <row r="75" spans="1:4" ht="9" x14ac:dyDescent="0.15">
      <c r="A75" s="152" t="s">
        <v>191</v>
      </c>
      <c r="B75" s="153" t="s">
        <v>45</v>
      </c>
      <c r="C75" s="25" t="s">
        <v>17</v>
      </c>
      <c r="D75" s="26">
        <v>26</v>
      </c>
    </row>
    <row r="76" spans="1:4" ht="9" x14ac:dyDescent="0.15">
      <c r="A76" s="152" t="s">
        <v>192</v>
      </c>
      <c r="B76" s="153" t="s">
        <v>46</v>
      </c>
      <c r="C76" s="25" t="s">
        <v>17</v>
      </c>
      <c r="D76" s="26">
        <v>18</v>
      </c>
    </row>
    <row r="77" spans="1:4" ht="18" x14ac:dyDescent="0.15">
      <c r="A77" s="152" t="s">
        <v>193</v>
      </c>
      <c r="B77" s="153" t="s">
        <v>47</v>
      </c>
      <c r="C77" s="25" t="s">
        <v>17</v>
      </c>
      <c r="D77" s="26">
        <v>15</v>
      </c>
    </row>
    <row r="78" spans="1:4" ht="9" x14ac:dyDescent="0.15">
      <c r="A78" s="152" t="s">
        <v>194</v>
      </c>
      <c r="B78" s="153" t="s">
        <v>48</v>
      </c>
      <c r="C78" s="25" t="s">
        <v>17</v>
      </c>
      <c r="D78" s="26">
        <v>21</v>
      </c>
    </row>
    <row r="79" spans="1:4" ht="9" x14ac:dyDescent="0.15">
      <c r="A79" s="152" t="s">
        <v>195</v>
      </c>
      <c r="B79" s="153" t="s">
        <v>49</v>
      </c>
      <c r="C79" s="25" t="s">
        <v>17</v>
      </c>
      <c r="D79" s="26">
        <v>19</v>
      </c>
    </row>
    <row r="80" spans="1:4" ht="9" x14ac:dyDescent="0.15">
      <c r="A80" s="152" t="s">
        <v>196</v>
      </c>
      <c r="B80" s="153" t="s">
        <v>50</v>
      </c>
      <c r="C80" s="25" t="s">
        <v>17</v>
      </c>
      <c r="D80" s="26">
        <v>14</v>
      </c>
    </row>
    <row r="81" spans="1:4" ht="9" x14ac:dyDescent="0.15">
      <c r="A81" s="152" t="s">
        <v>197</v>
      </c>
      <c r="B81" s="153" t="s">
        <v>51</v>
      </c>
      <c r="C81" s="25" t="s">
        <v>17</v>
      </c>
      <c r="D81" s="26">
        <v>13</v>
      </c>
    </row>
    <row r="82" spans="1:4" ht="27" x14ac:dyDescent="0.15">
      <c r="A82" s="152" t="s">
        <v>198</v>
      </c>
      <c r="B82" s="153" t="s">
        <v>87</v>
      </c>
      <c r="C82" s="25" t="s">
        <v>26</v>
      </c>
      <c r="D82" s="26">
        <v>18</v>
      </c>
    </row>
    <row r="83" spans="1:4" ht="63" x14ac:dyDescent="0.15">
      <c r="A83" s="152" t="s">
        <v>199</v>
      </c>
      <c r="B83" s="160" t="s">
        <v>144</v>
      </c>
      <c r="C83" s="161" t="s">
        <v>26</v>
      </c>
      <c r="D83" s="162">
        <v>1</v>
      </c>
    </row>
    <row r="84" spans="1:4" ht="9" x14ac:dyDescent="0.15">
      <c r="A84" s="154" t="s">
        <v>89</v>
      </c>
      <c r="B84" s="154"/>
      <c r="C84" s="154"/>
      <c r="D84" s="154"/>
    </row>
    <row r="85" spans="1:4" ht="9" x14ac:dyDescent="0.15">
      <c r="A85" s="65"/>
      <c r="B85" s="65"/>
      <c r="C85" s="65"/>
      <c r="D85" s="66"/>
    </row>
    <row r="86" spans="1:4" ht="9" x14ac:dyDescent="0.15">
      <c r="A86" s="163">
        <v>5</v>
      </c>
      <c r="B86" s="164" t="s">
        <v>61</v>
      </c>
      <c r="C86" s="165"/>
      <c r="D86" s="157"/>
    </row>
    <row r="87" spans="1:4" ht="27" x14ac:dyDescent="0.15">
      <c r="A87" s="166" t="s">
        <v>200</v>
      </c>
      <c r="B87" s="167" t="s">
        <v>62</v>
      </c>
      <c r="C87" s="25" t="s">
        <v>63</v>
      </c>
      <c r="D87" s="26">
        <v>2</v>
      </c>
    </row>
    <row r="88" spans="1:4" ht="18" x14ac:dyDescent="0.15">
      <c r="A88" s="166" t="s">
        <v>201</v>
      </c>
      <c r="B88" s="167" t="s">
        <v>64</v>
      </c>
      <c r="C88" s="25" t="s">
        <v>63</v>
      </c>
      <c r="D88" s="26">
        <v>4</v>
      </c>
    </row>
    <row r="89" spans="1:4" ht="18" x14ac:dyDescent="0.15">
      <c r="A89" s="166" t="s">
        <v>202</v>
      </c>
      <c r="B89" s="167" t="s">
        <v>65</v>
      </c>
      <c r="C89" s="25" t="s">
        <v>63</v>
      </c>
      <c r="D89" s="26">
        <v>42</v>
      </c>
    </row>
    <row r="90" spans="1:4" ht="36" x14ac:dyDescent="0.15">
      <c r="A90" s="168" t="s">
        <v>203</v>
      </c>
      <c r="B90" s="169" t="s">
        <v>98</v>
      </c>
      <c r="C90" s="25" t="s">
        <v>63</v>
      </c>
      <c r="D90" s="26">
        <v>17</v>
      </c>
    </row>
    <row r="91" spans="1:4" ht="27" x14ac:dyDescent="0.15">
      <c r="A91" s="166" t="s">
        <v>204</v>
      </c>
      <c r="B91" s="167" t="s">
        <v>66</v>
      </c>
      <c r="C91" s="25" t="s">
        <v>67</v>
      </c>
      <c r="D91" s="26">
        <v>26</v>
      </c>
    </row>
    <row r="92" spans="1:4" ht="54" x14ac:dyDescent="0.15">
      <c r="A92" s="170" t="s">
        <v>205</v>
      </c>
      <c r="B92" s="167" t="s">
        <v>69</v>
      </c>
      <c r="C92" s="25" t="s">
        <v>68</v>
      </c>
      <c r="D92" s="26">
        <v>6</v>
      </c>
    </row>
    <row r="93" spans="1:4" ht="27" x14ac:dyDescent="0.15">
      <c r="A93" s="166" t="s">
        <v>206</v>
      </c>
      <c r="B93" s="167" t="s">
        <v>70</v>
      </c>
      <c r="C93" s="25" t="s">
        <v>68</v>
      </c>
      <c r="D93" s="26">
        <v>18</v>
      </c>
    </row>
    <row r="94" spans="1:4" ht="9" x14ac:dyDescent="0.15">
      <c r="A94" s="154" t="s">
        <v>90</v>
      </c>
      <c r="B94" s="154"/>
      <c r="C94" s="154"/>
      <c r="D94" s="154"/>
    </row>
    <row r="95" spans="1:4" ht="9" x14ac:dyDescent="0.15">
      <c r="A95" s="65"/>
      <c r="B95" s="65"/>
      <c r="C95" s="65"/>
      <c r="D95" s="66"/>
    </row>
    <row r="96" spans="1:4" ht="9" x14ac:dyDescent="0.15">
      <c r="A96" s="171" t="s">
        <v>95</v>
      </c>
      <c r="B96" s="171"/>
      <c r="C96" s="171"/>
      <c r="D96" s="171"/>
    </row>
    <row r="97" spans="1:10" ht="9" x14ac:dyDescent="0.15">
      <c r="A97" s="65"/>
      <c r="B97" s="65"/>
      <c r="C97" s="65"/>
      <c r="D97" s="66"/>
    </row>
    <row r="98" spans="1:10" ht="9" x14ac:dyDescent="0.15">
      <c r="A98" s="172" t="s">
        <v>96</v>
      </c>
      <c r="B98" s="172"/>
      <c r="C98" s="172"/>
      <c r="D98" s="172"/>
    </row>
    <row r="99" spans="1:10" ht="9" x14ac:dyDescent="0.15">
      <c r="A99" s="65"/>
      <c r="B99" s="65"/>
      <c r="C99" s="65"/>
      <c r="D99" s="66"/>
    </row>
    <row r="100" spans="1:10" ht="19.149999999999999" customHeight="1" x14ac:dyDescent="0.15">
      <c r="A100" s="151" t="s">
        <v>22</v>
      </c>
      <c r="B100" s="148" t="s">
        <v>21</v>
      </c>
      <c r="C100" s="149"/>
      <c r="D100" s="150"/>
    </row>
    <row r="101" spans="1:10" s="71" customFormat="1" ht="48.75" customHeight="1" x14ac:dyDescent="0.15">
      <c r="A101" s="173" t="s">
        <v>207</v>
      </c>
      <c r="B101" s="174" t="s">
        <v>104</v>
      </c>
      <c r="C101" s="175" t="s">
        <v>14</v>
      </c>
      <c r="D101" s="176">
        <v>132</v>
      </c>
    </row>
    <row r="102" spans="1:10" s="71" customFormat="1" ht="36.75" customHeight="1" x14ac:dyDescent="0.15">
      <c r="A102" s="173" t="s">
        <v>208</v>
      </c>
      <c r="B102" s="174" t="s">
        <v>109</v>
      </c>
      <c r="C102" s="177" t="s">
        <v>14</v>
      </c>
      <c r="D102" s="176">
        <v>26.32</v>
      </c>
    </row>
    <row r="103" spans="1:10" s="71" customFormat="1" ht="39.75" customHeight="1" x14ac:dyDescent="0.15">
      <c r="A103" s="173" t="s">
        <v>209</v>
      </c>
      <c r="B103" s="153" t="s">
        <v>105</v>
      </c>
      <c r="C103" s="25" t="s">
        <v>14</v>
      </c>
      <c r="D103" s="26">
        <v>32.26</v>
      </c>
    </row>
    <row r="104" spans="1:10" s="71" customFormat="1" ht="37.5" customHeight="1" x14ac:dyDescent="0.15">
      <c r="A104" s="173" t="s">
        <v>210</v>
      </c>
      <c r="B104" s="153" t="s">
        <v>106</v>
      </c>
      <c r="C104" s="25" t="s">
        <v>14</v>
      </c>
      <c r="D104" s="26">
        <v>294.25</v>
      </c>
    </row>
    <row r="105" spans="1:10" ht="31.5" customHeight="1" x14ac:dyDescent="0.15">
      <c r="A105" s="152" t="s">
        <v>211</v>
      </c>
      <c r="B105" s="178" t="s">
        <v>107</v>
      </c>
      <c r="C105" s="25" t="s">
        <v>13</v>
      </c>
      <c r="D105" s="26">
        <v>49.89</v>
      </c>
      <c r="J105" s="18" t="s">
        <v>83</v>
      </c>
    </row>
    <row r="106" spans="1:10" ht="54.75" customHeight="1" x14ac:dyDescent="0.15">
      <c r="A106" s="152" t="s">
        <v>212</v>
      </c>
      <c r="B106" s="153" t="s">
        <v>108</v>
      </c>
      <c r="C106" s="25" t="s">
        <v>14</v>
      </c>
      <c r="D106" s="26">
        <v>80.349999999999994</v>
      </c>
    </row>
    <row r="107" spans="1:10" ht="28.5" customHeight="1" x14ac:dyDescent="0.15">
      <c r="A107" s="152" t="s">
        <v>213</v>
      </c>
      <c r="B107" s="179" t="s">
        <v>110</v>
      </c>
      <c r="C107" s="25" t="s">
        <v>13</v>
      </c>
      <c r="D107" s="26">
        <v>32.03</v>
      </c>
    </row>
    <row r="108" spans="1:10" ht="28.5" customHeight="1" x14ac:dyDescent="0.15">
      <c r="A108" s="152" t="s">
        <v>214</v>
      </c>
      <c r="B108" s="179" t="s">
        <v>111</v>
      </c>
      <c r="C108" s="25" t="s">
        <v>13</v>
      </c>
      <c r="D108" s="26">
        <v>6.25</v>
      </c>
    </row>
    <row r="109" spans="1:10" ht="30.75" customHeight="1" x14ac:dyDescent="0.15">
      <c r="A109" s="152" t="s">
        <v>215</v>
      </c>
      <c r="B109" s="179" t="s">
        <v>112</v>
      </c>
      <c r="C109" s="25" t="s">
        <v>13</v>
      </c>
      <c r="D109" s="26">
        <v>26.73</v>
      </c>
    </row>
    <row r="110" spans="1:10" ht="83.25" customHeight="1" x14ac:dyDescent="0.15">
      <c r="A110" s="152" t="s">
        <v>216</v>
      </c>
      <c r="B110" s="153" t="s">
        <v>72</v>
      </c>
      <c r="C110" s="25" t="s">
        <v>13</v>
      </c>
      <c r="D110" s="26">
        <v>106.71</v>
      </c>
    </row>
    <row r="111" spans="1:10" ht="17.25" customHeight="1" x14ac:dyDescent="0.15">
      <c r="A111" s="154" t="s">
        <v>84</v>
      </c>
      <c r="B111" s="154"/>
      <c r="C111" s="154"/>
      <c r="D111" s="154"/>
    </row>
    <row r="112" spans="1:10" ht="17.25" customHeight="1" x14ac:dyDescent="0.15">
      <c r="A112" s="65"/>
      <c r="B112" s="65"/>
      <c r="C112" s="65"/>
      <c r="D112" s="66"/>
    </row>
    <row r="113" spans="1:4" ht="12.75" customHeight="1" x14ac:dyDescent="0.15">
      <c r="A113" s="155" t="s">
        <v>23</v>
      </c>
      <c r="B113" s="148" t="s">
        <v>74</v>
      </c>
      <c r="C113" s="156"/>
      <c r="D113" s="157"/>
    </row>
    <row r="114" spans="1:4" ht="33.75" customHeight="1" x14ac:dyDescent="0.15">
      <c r="A114" s="65" t="s">
        <v>217</v>
      </c>
      <c r="B114" s="153" t="s">
        <v>92</v>
      </c>
      <c r="C114" s="180" t="s">
        <v>14</v>
      </c>
      <c r="D114" s="181">
        <v>126</v>
      </c>
    </row>
    <row r="115" spans="1:4" ht="93.75" customHeight="1" x14ac:dyDescent="0.15">
      <c r="A115" s="152" t="s">
        <v>218</v>
      </c>
      <c r="B115" s="153" t="s">
        <v>119</v>
      </c>
      <c r="C115" s="25" t="s">
        <v>13</v>
      </c>
      <c r="D115" s="26">
        <v>23</v>
      </c>
    </row>
    <row r="116" spans="1:4" ht="9" x14ac:dyDescent="0.15">
      <c r="A116" s="152" t="s">
        <v>219</v>
      </c>
      <c r="B116" s="153" t="s">
        <v>100</v>
      </c>
      <c r="C116" s="65" t="s">
        <v>14</v>
      </c>
      <c r="D116" s="26">
        <v>126</v>
      </c>
    </row>
    <row r="117" spans="1:4" ht="18" x14ac:dyDescent="0.15">
      <c r="A117" s="65" t="s">
        <v>220</v>
      </c>
      <c r="B117" s="110" t="s">
        <v>120</v>
      </c>
      <c r="C117" s="25" t="s">
        <v>121</v>
      </c>
      <c r="D117" s="181">
        <v>1.26</v>
      </c>
    </row>
    <row r="118" spans="1:4" ht="27" x14ac:dyDescent="0.15">
      <c r="A118" s="65" t="s">
        <v>221</v>
      </c>
      <c r="B118" s="110" t="s">
        <v>99</v>
      </c>
      <c r="C118" s="25" t="s">
        <v>13</v>
      </c>
      <c r="D118" s="181">
        <v>23.26</v>
      </c>
    </row>
    <row r="119" spans="1:4" ht="18" x14ac:dyDescent="0.15">
      <c r="A119" s="65" t="s">
        <v>222</v>
      </c>
      <c r="B119" s="110" t="s">
        <v>122</v>
      </c>
      <c r="C119" s="25" t="s">
        <v>13</v>
      </c>
      <c r="D119" s="181">
        <v>6.25</v>
      </c>
    </row>
    <row r="120" spans="1:4" ht="18" x14ac:dyDescent="0.15">
      <c r="A120" s="65" t="s">
        <v>223</v>
      </c>
      <c r="B120" s="110" t="s">
        <v>123</v>
      </c>
      <c r="C120" s="25" t="s">
        <v>14</v>
      </c>
      <c r="D120" s="181">
        <v>26.23</v>
      </c>
    </row>
    <row r="121" spans="1:4" ht="36" x14ac:dyDescent="0.15">
      <c r="A121" s="152" t="s">
        <v>224</v>
      </c>
      <c r="B121" s="110" t="s">
        <v>115</v>
      </c>
      <c r="C121" s="25" t="s">
        <v>12</v>
      </c>
      <c r="D121" s="26">
        <v>42.25</v>
      </c>
    </row>
    <row r="122" spans="1:4" ht="18" x14ac:dyDescent="0.15">
      <c r="A122" s="152" t="s">
        <v>225</v>
      </c>
      <c r="B122" s="110" t="s">
        <v>24</v>
      </c>
      <c r="C122" s="25" t="s">
        <v>14</v>
      </c>
      <c r="D122" s="26">
        <v>136.25</v>
      </c>
    </row>
    <row r="123" spans="1:4" ht="36" x14ac:dyDescent="0.15">
      <c r="A123" s="152" t="s">
        <v>226</v>
      </c>
      <c r="B123" s="110" t="s">
        <v>53</v>
      </c>
      <c r="C123" s="25" t="s">
        <v>12</v>
      </c>
      <c r="D123" s="26">
        <v>84.25</v>
      </c>
    </row>
    <row r="124" spans="1:4" ht="36" x14ac:dyDescent="0.15">
      <c r="A124" s="152" t="s">
        <v>227</v>
      </c>
      <c r="B124" s="110" t="s">
        <v>54</v>
      </c>
      <c r="C124" s="25" t="s">
        <v>12</v>
      </c>
      <c r="D124" s="26">
        <v>53.26</v>
      </c>
    </row>
    <row r="125" spans="1:4" ht="27" x14ac:dyDescent="0.15">
      <c r="A125" s="152" t="s">
        <v>228</v>
      </c>
      <c r="B125" s="153" t="s">
        <v>124</v>
      </c>
      <c r="C125" s="25" t="s">
        <v>14</v>
      </c>
      <c r="D125" s="26">
        <v>82.26</v>
      </c>
    </row>
    <row r="126" spans="1:4" ht="90" x14ac:dyDescent="0.15">
      <c r="A126" s="152" t="s">
        <v>229</v>
      </c>
      <c r="B126" s="153" t="s">
        <v>125</v>
      </c>
      <c r="C126" s="25" t="s">
        <v>17</v>
      </c>
      <c r="D126" s="26">
        <v>6</v>
      </c>
    </row>
    <row r="127" spans="1:4" ht="27" x14ac:dyDescent="0.15">
      <c r="A127" s="152" t="s">
        <v>230</v>
      </c>
      <c r="B127" s="110" t="s">
        <v>126</v>
      </c>
      <c r="C127" s="25" t="s">
        <v>14</v>
      </c>
      <c r="D127" s="26">
        <v>223.25</v>
      </c>
    </row>
    <row r="128" spans="1:4" ht="18" x14ac:dyDescent="0.15">
      <c r="A128" s="152" t="s">
        <v>231</v>
      </c>
      <c r="B128" s="153" t="s">
        <v>56</v>
      </c>
      <c r="C128" s="25" t="s">
        <v>12</v>
      </c>
      <c r="D128" s="26">
        <v>126.25</v>
      </c>
    </row>
    <row r="129" spans="1:4" ht="27" x14ac:dyDescent="0.15">
      <c r="A129" s="152" t="s">
        <v>232</v>
      </c>
      <c r="B129" s="153" t="s">
        <v>60</v>
      </c>
      <c r="C129" s="25" t="s">
        <v>15</v>
      </c>
      <c r="D129" s="26">
        <v>745</v>
      </c>
    </row>
    <row r="130" spans="1:4" ht="36" x14ac:dyDescent="0.15">
      <c r="A130" s="152" t="s">
        <v>233</v>
      </c>
      <c r="B130" s="153" t="s">
        <v>93</v>
      </c>
      <c r="C130" s="25" t="s">
        <v>14</v>
      </c>
      <c r="D130" s="26">
        <v>152.26</v>
      </c>
    </row>
    <row r="131" spans="1:4" ht="9" x14ac:dyDescent="0.15">
      <c r="A131" s="154" t="s">
        <v>85</v>
      </c>
      <c r="B131" s="154"/>
      <c r="C131" s="154"/>
      <c r="D131" s="154"/>
    </row>
    <row r="132" spans="1:4" ht="9" x14ac:dyDescent="0.15">
      <c r="A132" s="182"/>
      <c r="B132" s="182"/>
      <c r="C132" s="182"/>
      <c r="D132" s="183"/>
    </row>
    <row r="133" spans="1:4" ht="9" x14ac:dyDescent="0.15">
      <c r="A133" s="163">
        <v>5</v>
      </c>
      <c r="B133" s="164" t="s">
        <v>61</v>
      </c>
      <c r="C133" s="165"/>
      <c r="D133" s="157"/>
    </row>
    <row r="134" spans="1:4" ht="27" x14ac:dyDescent="0.15">
      <c r="A134" s="166" t="s">
        <v>234</v>
      </c>
      <c r="B134" s="167" t="s">
        <v>62</v>
      </c>
      <c r="C134" s="25" t="s">
        <v>63</v>
      </c>
      <c r="D134" s="26">
        <v>2</v>
      </c>
    </row>
    <row r="135" spans="1:4" ht="18" x14ac:dyDescent="0.15">
      <c r="A135" s="166" t="s">
        <v>235</v>
      </c>
      <c r="B135" s="167" t="s">
        <v>64</v>
      </c>
      <c r="C135" s="25" t="s">
        <v>63</v>
      </c>
      <c r="D135" s="26">
        <v>4</v>
      </c>
    </row>
    <row r="136" spans="1:4" ht="18" x14ac:dyDescent="0.15">
      <c r="A136" s="166" t="s">
        <v>236</v>
      </c>
      <c r="B136" s="167" t="s">
        <v>65</v>
      </c>
      <c r="C136" s="25" t="s">
        <v>63</v>
      </c>
      <c r="D136" s="26">
        <v>42</v>
      </c>
    </row>
    <row r="137" spans="1:4" ht="36" x14ac:dyDescent="0.15">
      <c r="A137" s="168" t="s">
        <v>237</v>
      </c>
      <c r="B137" s="169" t="s">
        <v>98</v>
      </c>
      <c r="C137" s="25" t="s">
        <v>63</v>
      </c>
      <c r="D137" s="26">
        <v>18</v>
      </c>
    </row>
    <row r="138" spans="1:4" ht="36" x14ac:dyDescent="0.15">
      <c r="A138" s="166" t="s">
        <v>238</v>
      </c>
      <c r="B138" s="184" t="s">
        <v>127</v>
      </c>
      <c r="C138" s="25" t="s">
        <v>67</v>
      </c>
      <c r="D138" s="26">
        <v>22</v>
      </c>
    </row>
    <row r="139" spans="1:4" ht="54" x14ac:dyDescent="0.15">
      <c r="A139" s="170" t="s">
        <v>239</v>
      </c>
      <c r="B139" s="167" t="s">
        <v>69</v>
      </c>
      <c r="C139" s="25" t="s">
        <v>68</v>
      </c>
      <c r="D139" s="26">
        <v>6</v>
      </c>
    </row>
    <row r="140" spans="1:4" ht="27" x14ac:dyDescent="0.15">
      <c r="A140" s="166" t="s">
        <v>240</v>
      </c>
      <c r="B140" s="167" t="s">
        <v>70</v>
      </c>
      <c r="C140" s="25" t="s">
        <v>68</v>
      </c>
      <c r="D140" s="26">
        <v>8</v>
      </c>
    </row>
    <row r="141" spans="1:4" ht="9" x14ac:dyDescent="0.15">
      <c r="A141" s="154" t="s">
        <v>90</v>
      </c>
      <c r="B141" s="154"/>
      <c r="C141" s="154"/>
      <c r="D141" s="154"/>
    </row>
    <row r="142" spans="1:4" ht="9" x14ac:dyDescent="0.15">
      <c r="A142" s="182"/>
      <c r="B142" s="182"/>
      <c r="C142" s="182"/>
      <c r="D142" s="183"/>
    </row>
    <row r="143" spans="1:4" ht="9" x14ac:dyDescent="0.15">
      <c r="A143" s="154" t="s">
        <v>118</v>
      </c>
      <c r="B143" s="154"/>
      <c r="C143" s="154"/>
      <c r="D143" s="154"/>
    </row>
    <row r="144" spans="1:4" ht="45" x14ac:dyDescent="0.15">
      <c r="A144" s="152" t="s">
        <v>241</v>
      </c>
      <c r="B144" s="153" t="s">
        <v>27</v>
      </c>
      <c r="C144" s="25" t="s">
        <v>14</v>
      </c>
      <c r="D144" s="26">
        <v>623.55999999999995</v>
      </c>
    </row>
    <row r="145" spans="1:4" ht="27" x14ac:dyDescent="0.15">
      <c r="A145" s="152" t="s">
        <v>242</v>
      </c>
      <c r="B145" s="153" t="s">
        <v>101</v>
      </c>
      <c r="C145" s="25" t="s">
        <v>14</v>
      </c>
      <c r="D145" s="26">
        <v>121</v>
      </c>
    </row>
    <row r="146" spans="1:4" ht="45" x14ac:dyDescent="0.15">
      <c r="A146" s="185" t="s">
        <v>243</v>
      </c>
      <c r="B146" s="186" t="s">
        <v>128</v>
      </c>
      <c r="C146" s="185" t="s">
        <v>133</v>
      </c>
      <c r="D146" s="187">
        <v>36</v>
      </c>
    </row>
    <row r="147" spans="1:4" ht="45" x14ac:dyDescent="0.15">
      <c r="A147" s="185" t="s">
        <v>244</v>
      </c>
      <c r="B147" s="186" t="s">
        <v>129</v>
      </c>
      <c r="C147" s="185" t="s">
        <v>133</v>
      </c>
      <c r="D147" s="187">
        <v>12</v>
      </c>
    </row>
    <row r="148" spans="1:4" ht="54" x14ac:dyDescent="0.15">
      <c r="A148" s="185" t="s">
        <v>245</v>
      </c>
      <c r="B148" s="186" t="s">
        <v>130</v>
      </c>
      <c r="C148" s="185" t="s">
        <v>131</v>
      </c>
      <c r="D148" s="187">
        <v>28.6</v>
      </c>
    </row>
    <row r="149" spans="1:4" ht="54" x14ac:dyDescent="0.15">
      <c r="A149" s="188" t="s">
        <v>246</v>
      </c>
      <c r="B149" s="189" t="s">
        <v>134</v>
      </c>
      <c r="C149" s="188" t="s">
        <v>133</v>
      </c>
      <c r="D149" s="190">
        <v>103.258</v>
      </c>
    </row>
    <row r="150" spans="1:4" ht="45" x14ac:dyDescent="0.15">
      <c r="A150" s="188" t="s">
        <v>247</v>
      </c>
      <c r="B150" s="189" t="s">
        <v>135</v>
      </c>
      <c r="C150" s="188" t="s">
        <v>131</v>
      </c>
      <c r="D150" s="190">
        <v>62</v>
      </c>
    </row>
    <row r="151" spans="1:4" ht="9" x14ac:dyDescent="0.15">
      <c r="A151" s="191" t="s">
        <v>132</v>
      </c>
      <c r="B151" s="191"/>
      <c r="C151" s="192"/>
      <c r="D151" s="192"/>
    </row>
    <row r="152" spans="1:4" ht="9" x14ac:dyDescent="0.15">
      <c r="A152" s="135"/>
      <c r="B152" s="135"/>
      <c r="C152" s="25"/>
      <c r="D152" s="26"/>
    </row>
    <row r="153" spans="1:4" ht="9" x14ac:dyDescent="0.15">
      <c r="A153" s="135"/>
      <c r="B153" s="135"/>
      <c r="C153" s="25"/>
      <c r="D153" s="26"/>
    </row>
    <row r="154" spans="1:4" ht="9" x14ac:dyDescent="0.15">
      <c r="A154" s="193" t="s">
        <v>117</v>
      </c>
      <c r="B154" s="193"/>
      <c r="C154" s="193"/>
      <c r="D154" s="193"/>
    </row>
    <row r="155" spans="1:4" ht="45" x14ac:dyDescent="0.15">
      <c r="A155" s="135" t="s">
        <v>248</v>
      </c>
      <c r="B155" s="186" t="s">
        <v>113</v>
      </c>
      <c r="C155" s="185" t="s">
        <v>114</v>
      </c>
      <c r="D155" s="187">
        <v>6</v>
      </c>
    </row>
    <row r="156" spans="1:4" ht="63" x14ac:dyDescent="0.15">
      <c r="A156" s="135" t="s">
        <v>249</v>
      </c>
      <c r="B156" s="186" t="s">
        <v>116</v>
      </c>
      <c r="C156" s="185" t="s">
        <v>114</v>
      </c>
      <c r="D156" s="194">
        <v>7</v>
      </c>
    </row>
    <row r="157" spans="1:4" ht="9" x14ac:dyDescent="0.15">
      <c r="A157" s="195"/>
      <c r="B157" s="196" t="s">
        <v>136</v>
      </c>
      <c r="C157" s="156"/>
      <c r="D157" s="157"/>
    </row>
    <row r="158" spans="1:4" ht="12.75" customHeight="1" x14ac:dyDescent="0.15">
      <c r="A158" s="135"/>
      <c r="B158" s="135"/>
      <c r="C158" s="25"/>
      <c r="D158" s="26"/>
    </row>
    <row r="159" spans="1:4" ht="9" x14ac:dyDescent="0.15">
      <c r="A159" s="197" t="s">
        <v>137</v>
      </c>
      <c r="B159" s="197"/>
      <c r="C159" s="197"/>
      <c r="D159" s="197"/>
    </row>
    <row r="160" spans="1:4" ht="12.75" customHeight="1" x14ac:dyDescent="0.15">
      <c r="A160" s="135"/>
      <c r="B160" s="135"/>
      <c r="C160" s="25"/>
      <c r="D160" s="26"/>
    </row>
    <row r="161" spans="1:4" ht="11.25" x14ac:dyDescent="0.15">
      <c r="A161" s="198" t="s">
        <v>138</v>
      </c>
      <c r="B161" s="198"/>
      <c r="C161" s="198"/>
      <c r="D161" s="198"/>
    </row>
    <row r="162" spans="1:4" ht="9" x14ac:dyDescent="0.15">
      <c r="A162" s="135"/>
      <c r="B162" s="135"/>
      <c r="C162" s="25"/>
      <c r="D162" s="26"/>
    </row>
    <row r="163" spans="1:4" ht="9" x14ac:dyDescent="0.15">
      <c r="A163" s="151" t="s">
        <v>22</v>
      </c>
      <c r="B163" s="148" t="s">
        <v>21</v>
      </c>
      <c r="C163" s="149"/>
      <c r="D163" s="150"/>
    </row>
    <row r="164" spans="1:4" ht="18" x14ac:dyDescent="0.15">
      <c r="A164" s="173" t="s">
        <v>250</v>
      </c>
      <c r="B164" s="174" t="s">
        <v>139</v>
      </c>
      <c r="C164" s="175" t="s">
        <v>14</v>
      </c>
      <c r="D164" s="176">
        <v>275</v>
      </c>
    </row>
    <row r="165" spans="1:4" ht="18" x14ac:dyDescent="0.15">
      <c r="A165" s="173" t="s">
        <v>251</v>
      </c>
      <c r="B165" s="174" t="s">
        <v>109</v>
      </c>
      <c r="C165" s="177" t="s">
        <v>14</v>
      </c>
      <c r="D165" s="176">
        <v>14.25</v>
      </c>
    </row>
    <row r="166" spans="1:4" ht="18" x14ac:dyDescent="0.15">
      <c r="A166" s="152" t="s">
        <v>252</v>
      </c>
      <c r="B166" s="179" t="s">
        <v>110</v>
      </c>
      <c r="C166" s="25" t="s">
        <v>13</v>
      </c>
      <c r="D166" s="26">
        <v>12.26</v>
      </c>
    </row>
    <row r="167" spans="1:4" ht="18" x14ac:dyDescent="0.15">
      <c r="A167" s="152" t="s">
        <v>253</v>
      </c>
      <c r="B167" s="179" t="s">
        <v>112</v>
      </c>
      <c r="C167" s="25" t="s">
        <v>13</v>
      </c>
      <c r="D167" s="26">
        <v>16.8</v>
      </c>
    </row>
    <row r="168" spans="1:4" ht="54" x14ac:dyDescent="0.15">
      <c r="A168" s="152" t="s">
        <v>254</v>
      </c>
      <c r="B168" s="153" t="s">
        <v>72</v>
      </c>
      <c r="C168" s="25" t="s">
        <v>13</v>
      </c>
      <c r="D168" s="26">
        <v>36</v>
      </c>
    </row>
    <row r="169" spans="1:4" ht="9" x14ac:dyDescent="0.15">
      <c r="A169" s="154" t="s">
        <v>84</v>
      </c>
      <c r="B169" s="154"/>
      <c r="C169" s="154"/>
      <c r="D169" s="154"/>
    </row>
    <row r="170" spans="1:4" ht="9" x14ac:dyDescent="0.15">
      <c r="A170" s="65"/>
      <c r="B170" s="65"/>
      <c r="C170" s="65"/>
      <c r="D170" s="66"/>
    </row>
    <row r="171" spans="1:4" ht="9" x14ac:dyDescent="0.15">
      <c r="A171" s="155" t="s">
        <v>23</v>
      </c>
      <c r="B171" s="148" t="s">
        <v>74</v>
      </c>
      <c r="C171" s="156"/>
      <c r="D171" s="157"/>
    </row>
    <row r="172" spans="1:4" ht="18" x14ac:dyDescent="0.15">
      <c r="A172" s="65" t="s">
        <v>255</v>
      </c>
      <c r="B172" s="153" t="s">
        <v>92</v>
      </c>
      <c r="C172" s="180" t="s">
        <v>14</v>
      </c>
      <c r="D172" s="181">
        <v>96</v>
      </c>
    </row>
    <row r="173" spans="1:4" ht="54" x14ac:dyDescent="0.15">
      <c r="A173" s="152" t="s">
        <v>256</v>
      </c>
      <c r="B173" s="153" t="s">
        <v>119</v>
      </c>
      <c r="C173" s="25" t="s">
        <v>13</v>
      </c>
      <c r="D173" s="26">
        <v>21</v>
      </c>
    </row>
    <row r="174" spans="1:4" ht="9" x14ac:dyDescent="0.15">
      <c r="A174" s="152" t="s">
        <v>257</v>
      </c>
      <c r="B174" s="153" t="s">
        <v>100</v>
      </c>
      <c r="C174" s="65" t="s">
        <v>14</v>
      </c>
      <c r="D174" s="26">
        <v>66</v>
      </c>
    </row>
    <row r="175" spans="1:4" ht="18" x14ac:dyDescent="0.15">
      <c r="A175" s="65" t="s">
        <v>258</v>
      </c>
      <c r="B175" s="110" t="s">
        <v>123</v>
      </c>
      <c r="C175" s="25" t="s">
        <v>14</v>
      </c>
      <c r="D175" s="181">
        <v>26.23</v>
      </c>
    </row>
    <row r="176" spans="1:4" ht="36" x14ac:dyDescent="0.15">
      <c r="A176" s="152" t="s">
        <v>259</v>
      </c>
      <c r="B176" s="110" t="s">
        <v>115</v>
      </c>
      <c r="C176" s="25" t="s">
        <v>12</v>
      </c>
      <c r="D176" s="26">
        <v>8.26</v>
      </c>
    </row>
    <row r="177" spans="1:4" ht="18" x14ac:dyDescent="0.15">
      <c r="A177" s="152" t="s">
        <v>260</v>
      </c>
      <c r="B177" s="110" t="s">
        <v>24</v>
      </c>
      <c r="C177" s="25" t="s">
        <v>14</v>
      </c>
      <c r="D177" s="26">
        <v>32.26</v>
      </c>
    </row>
    <row r="178" spans="1:4" ht="36" x14ac:dyDescent="0.15">
      <c r="A178" s="152" t="s">
        <v>261</v>
      </c>
      <c r="B178" s="110" t="s">
        <v>53</v>
      </c>
      <c r="C178" s="25" t="s">
        <v>12</v>
      </c>
      <c r="D178" s="26">
        <v>32.25</v>
      </c>
    </row>
    <row r="179" spans="1:4" ht="36" x14ac:dyDescent="0.15">
      <c r="A179" s="152" t="s">
        <v>262</v>
      </c>
      <c r="B179" s="110" t="s">
        <v>54</v>
      </c>
      <c r="C179" s="25" t="s">
        <v>12</v>
      </c>
      <c r="D179" s="26">
        <v>12.25</v>
      </c>
    </row>
    <row r="180" spans="1:4" ht="27" x14ac:dyDescent="0.15">
      <c r="A180" s="152" t="s">
        <v>263</v>
      </c>
      <c r="B180" s="153" t="s">
        <v>124</v>
      </c>
      <c r="C180" s="25" t="s">
        <v>14</v>
      </c>
      <c r="D180" s="26">
        <v>22</v>
      </c>
    </row>
    <row r="181" spans="1:4" ht="90" x14ac:dyDescent="0.15">
      <c r="A181" s="152" t="s">
        <v>264</v>
      </c>
      <c r="B181" s="153" t="s">
        <v>125</v>
      </c>
      <c r="C181" s="25" t="s">
        <v>17</v>
      </c>
      <c r="D181" s="26">
        <v>2</v>
      </c>
    </row>
    <row r="182" spans="1:4" ht="27" x14ac:dyDescent="0.15">
      <c r="A182" s="152" t="s">
        <v>265</v>
      </c>
      <c r="B182" s="110" t="s">
        <v>126</v>
      </c>
      <c r="C182" s="25" t="s">
        <v>14</v>
      </c>
      <c r="D182" s="26">
        <v>42.25</v>
      </c>
    </row>
    <row r="183" spans="1:4" ht="18" x14ac:dyDescent="0.15">
      <c r="A183" s="152" t="s">
        <v>266</v>
      </c>
      <c r="B183" s="153" t="s">
        <v>56</v>
      </c>
      <c r="C183" s="25" t="s">
        <v>12</v>
      </c>
      <c r="D183" s="26">
        <v>126.25</v>
      </c>
    </row>
    <row r="184" spans="1:4" ht="27" x14ac:dyDescent="0.15">
      <c r="A184" s="152" t="s">
        <v>267</v>
      </c>
      <c r="B184" s="153" t="s">
        <v>60</v>
      </c>
      <c r="C184" s="25" t="s">
        <v>15</v>
      </c>
      <c r="D184" s="26">
        <v>1352</v>
      </c>
    </row>
    <row r="185" spans="1:4" ht="45" x14ac:dyDescent="0.15">
      <c r="A185" s="152" t="s">
        <v>268</v>
      </c>
      <c r="B185" s="153" t="s">
        <v>142</v>
      </c>
      <c r="C185" s="25" t="s">
        <v>14</v>
      </c>
      <c r="D185" s="26">
        <v>275</v>
      </c>
    </row>
    <row r="186" spans="1:4" ht="9" x14ac:dyDescent="0.15">
      <c r="A186" s="154" t="s">
        <v>85</v>
      </c>
      <c r="B186" s="154"/>
      <c r="C186" s="154"/>
      <c r="D186" s="154"/>
    </row>
    <row r="187" spans="1:4" ht="9" x14ac:dyDescent="0.15">
      <c r="A187" s="182"/>
      <c r="B187" s="182"/>
      <c r="C187" s="182"/>
      <c r="D187" s="183"/>
    </row>
    <row r="188" spans="1:4" ht="9" x14ac:dyDescent="0.15">
      <c r="A188" s="163">
        <v>5</v>
      </c>
      <c r="B188" s="164" t="s">
        <v>61</v>
      </c>
      <c r="C188" s="165"/>
      <c r="D188" s="157"/>
    </row>
    <row r="189" spans="1:4" ht="27" x14ac:dyDescent="0.15">
      <c r="A189" s="166" t="s">
        <v>269</v>
      </c>
      <c r="B189" s="167" t="s">
        <v>62</v>
      </c>
      <c r="C189" s="25" t="s">
        <v>63</v>
      </c>
      <c r="D189" s="26">
        <v>1</v>
      </c>
    </row>
    <row r="190" spans="1:4" ht="18" x14ac:dyDescent="0.15">
      <c r="A190" s="166" t="s">
        <v>270</v>
      </c>
      <c r="B190" s="167" t="s">
        <v>64</v>
      </c>
      <c r="C190" s="25" t="s">
        <v>63</v>
      </c>
      <c r="D190" s="26">
        <v>2</v>
      </c>
    </row>
    <row r="191" spans="1:4" ht="18" x14ac:dyDescent="0.15">
      <c r="A191" s="166" t="s">
        <v>271</v>
      </c>
      <c r="B191" s="167" t="s">
        <v>65</v>
      </c>
      <c r="C191" s="25" t="s">
        <v>63</v>
      </c>
      <c r="D191" s="26">
        <v>24</v>
      </c>
    </row>
    <row r="192" spans="1:4" ht="36" x14ac:dyDescent="0.15">
      <c r="A192" s="168" t="s">
        <v>272</v>
      </c>
      <c r="B192" s="169" t="s">
        <v>98</v>
      </c>
      <c r="C192" s="25" t="s">
        <v>63</v>
      </c>
      <c r="D192" s="26">
        <v>12</v>
      </c>
    </row>
    <row r="193" spans="1:4" ht="36" x14ac:dyDescent="0.15">
      <c r="A193" s="166" t="s">
        <v>273</v>
      </c>
      <c r="B193" s="184" t="s">
        <v>127</v>
      </c>
      <c r="C193" s="25" t="s">
        <v>67</v>
      </c>
      <c r="D193" s="26">
        <v>12</v>
      </c>
    </row>
    <row r="194" spans="1:4" ht="54" x14ac:dyDescent="0.15">
      <c r="A194" s="170" t="s">
        <v>274</v>
      </c>
      <c r="B194" s="167" t="s">
        <v>69</v>
      </c>
      <c r="C194" s="25" t="s">
        <v>68</v>
      </c>
      <c r="D194" s="26">
        <v>2</v>
      </c>
    </row>
    <row r="195" spans="1:4" ht="27" x14ac:dyDescent="0.15">
      <c r="A195" s="166" t="s">
        <v>275</v>
      </c>
      <c r="B195" s="167" t="s">
        <v>70</v>
      </c>
      <c r="C195" s="25" t="s">
        <v>68</v>
      </c>
      <c r="D195" s="26">
        <v>3</v>
      </c>
    </row>
    <row r="196" spans="1:4" ht="9" x14ac:dyDescent="0.15">
      <c r="A196" s="154" t="s">
        <v>90</v>
      </c>
      <c r="B196" s="154"/>
      <c r="C196" s="154"/>
      <c r="D196" s="154"/>
    </row>
    <row r="197" spans="1:4" ht="9" x14ac:dyDescent="0.15">
      <c r="A197" s="182"/>
      <c r="B197" s="182"/>
      <c r="C197" s="182"/>
      <c r="D197" s="183"/>
    </row>
    <row r="198" spans="1:4" ht="9" x14ac:dyDescent="0.15">
      <c r="A198" s="154" t="s">
        <v>118</v>
      </c>
      <c r="B198" s="154"/>
      <c r="C198" s="154"/>
      <c r="D198" s="154"/>
    </row>
    <row r="199" spans="1:4" ht="45" x14ac:dyDescent="0.15">
      <c r="A199" s="152" t="s">
        <v>276</v>
      </c>
      <c r="B199" s="153" t="s">
        <v>27</v>
      </c>
      <c r="C199" s="25" t="s">
        <v>14</v>
      </c>
      <c r="D199" s="26">
        <v>236</v>
      </c>
    </row>
    <row r="200" spans="1:4" ht="27" x14ac:dyDescent="0.15">
      <c r="A200" s="152" t="s">
        <v>277</v>
      </c>
      <c r="B200" s="153" t="s">
        <v>101</v>
      </c>
      <c r="C200" s="25" t="s">
        <v>14</v>
      </c>
      <c r="D200" s="26">
        <v>142.36000000000001</v>
      </c>
    </row>
    <row r="201" spans="1:4" ht="45" x14ac:dyDescent="0.15">
      <c r="A201" s="185" t="s">
        <v>278</v>
      </c>
      <c r="B201" s="186" t="s">
        <v>128</v>
      </c>
      <c r="C201" s="185" t="s">
        <v>133</v>
      </c>
      <c r="D201" s="187">
        <v>36</v>
      </c>
    </row>
    <row r="202" spans="1:4" ht="45" x14ac:dyDescent="0.15">
      <c r="A202" s="185" t="s">
        <v>279</v>
      </c>
      <c r="B202" s="186" t="s">
        <v>129</v>
      </c>
      <c r="C202" s="185" t="s">
        <v>133</v>
      </c>
      <c r="D202" s="187">
        <v>36</v>
      </c>
    </row>
    <row r="203" spans="1:4" ht="54" x14ac:dyDescent="0.15">
      <c r="A203" s="185" t="s">
        <v>280</v>
      </c>
      <c r="B203" s="186" t="s">
        <v>130</v>
      </c>
      <c r="C203" s="185" t="s">
        <v>131</v>
      </c>
      <c r="D203" s="187">
        <v>14</v>
      </c>
    </row>
    <row r="204" spans="1:4" ht="54" x14ac:dyDescent="0.15">
      <c r="A204" s="188" t="s">
        <v>281</v>
      </c>
      <c r="B204" s="189" t="s">
        <v>134</v>
      </c>
      <c r="C204" s="188" t="s">
        <v>133</v>
      </c>
      <c r="D204" s="190">
        <v>96</v>
      </c>
    </row>
    <row r="205" spans="1:4" ht="45" x14ac:dyDescent="0.15">
      <c r="A205" s="188" t="s">
        <v>282</v>
      </c>
      <c r="B205" s="189" t="s">
        <v>135</v>
      </c>
      <c r="C205" s="188" t="s">
        <v>131</v>
      </c>
      <c r="D205" s="190">
        <v>46</v>
      </c>
    </row>
    <row r="206" spans="1:4" ht="9" x14ac:dyDescent="0.15">
      <c r="A206" s="191" t="s">
        <v>132</v>
      </c>
      <c r="B206" s="191"/>
      <c r="C206" s="192"/>
      <c r="D206" s="192"/>
    </row>
    <row r="207" spans="1:4" ht="12.75" customHeight="1" x14ac:dyDescent="0.15">
      <c r="A207" s="135"/>
      <c r="B207" s="135"/>
      <c r="C207" s="25"/>
      <c r="D207" s="26"/>
    </row>
    <row r="208" spans="1:4" ht="12.75" customHeight="1" x14ac:dyDescent="0.15">
      <c r="A208" s="135"/>
      <c r="B208" s="135"/>
      <c r="C208" s="25"/>
      <c r="D208" s="26"/>
    </row>
    <row r="209" spans="1:4" ht="9" x14ac:dyDescent="0.15">
      <c r="A209" s="193" t="s">
        <v>141</v>
      </c>
      <c r="B209" s="193"/>
      <c r="C209" s="193"/>
      <c r="D209" s="193"/>
    </row>
    <row r="210" spans="1:4" ht="45" x14ac:dyDescent="0.15">
      <c r="A210" s="135" t="s">
        <v>283</v>
      </c>
      <c r="B210" s="186" t="s">
        <v>140</v>
      </c>
      <c r="C210" s="185" t="s">
        <v>114</v>
      </c>
      <c r="D210" s="187">
        <v>2</v>
      </c>
    </row>
    <row r="211" spans="1:4" ht="63" x14ac:dyDescent="0.15">
      <c r="A211" s="135" t="s">
        <v>284</v>
      </c>
      <c r="B211" s="186" t="s">
        <v>116</v>
      </c>
      <c r="C211" s="185" t="s">
        <v>114</v>
      </c>
      <c r="D211" s="194">
        <v>6</v>
      </c>
    </row>
    <row r="212" spans="1:4" ht="9" x14ac:dyDescent="0.15">
      <c r="A212" s="195"/>
      <c r="B212" s="196" t="s">
        <v>136</v>
      </c>
      <c r="C212" s="156"/>
      <c r="D212" s="157"/>
    </row>
    <row r="213" spans="1:4" ht="12.75" customHeight="1" x14ac:dyDescent="0.15">
      <c r="A213" s="135"/>
      <c r="B213" s="135"/>
      <c r="C213" s="25"/>
      <c r="D213" s="26"/>
    </row>
    <row r="214" spans="1:4" ht="9" x14ac:dyDescent="0.15">
      <c r="A214" s="197" t="s">
        <v>143</v>
      </c>
      <c r="B214" s="197"/>
      <c r="C214" s="197"/>
      <c r="D214" s="197"/>
    </row>
    <row r="216" spans="1:4" ht="15.75" customHeight="1" x14ac:dyDescent="0.15">
      <c r="C216" s="199" t="s">
        <v>286</v>
      </c>
      <c r="D216" s="200"/>
    </row>
    <row r="217" spans="1:4" ht="12.75" customHeight="1" x14ac:dyDescent="0.15">
      <c r="C217" s="199" t="s">
        <v>287</v>
      </c>
      <c r="D217" s="200"/>
    </row>
    <row r="218" spans="1:4" ht="12.75" customHeight="1" x14ac:dyDescent="0.15">
      <c r="C218" s="199" t="s">
        <v>288</v>
      </c>
      <c r="D218" s="200"/>
    </row>
  </sheetData>
  <mergeCells count="25">
    <mergeCell ref="A53:D53"/>
    <mergeCell ref="A4:D5"/>
    <mergeCell ref="B6:D6"/>
    <mergeCell ref="B10:D12"/>
    <mergeCell ref="A32:D32"/>
    <mergeCell ref="A47:D47"/>
    <mergeCell ref="A161:D161"/>
    <mergeCell ref="A84:D84"/>
    <mergeCell ref="A94:D94"/>
    <mergeCell ref="A96:D96"/>
    <mergeCell ref="A98:D98"/>
    <mergeCell ref="A111:D111"/>
    <mergeCell ref="A131:D131"/>
    <mergeCell ref="A141:D141"/>
    <mergeCell ref="A143:D143"/>
    <mergeCell ref="A151:B151"/>
    <mergeCell ref="A154:D154"/>
    <mergeCell ref="A159:D159"/>
    <mergeCell ref="A214:D214"/>
    <mergeCell ref="A169:D169"/>
    <mergeCell ref="A186:D186"/>
    <mergeCell ref="A196:D196"/>
    <mergeCell ref="A198:D198"/>
    <mergeCell ref="A206:B206"/>
    <mergeCell ref="A209:D20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3"/>
  <sheetViews>
    <sheetView showGridLines="0" showZeros="0" topLeftCell="A179" zoomScale="115" zoomScaleNormal="115" workbookViewId="0">
      <selection activeCell="A179" sqref="A1:XFD1048576"/>
    </sheetView>
  </sheetViews>
  <sheetFormatPr baseColWidth="10" defaultColWidth="9.140625" defaultRowHeight="12.75" customHeight="1" x14ac:dyDescent="0.15"/>
  <cols>
    <col min="1" max="1" width="9.28515625" style="18" customWidth="1"/>
    <col min="2" max="2" width="34.140625" style="18" customWidth="1"/>
    <col min="3" max="3" width="6.7109375" style="34" customWidth="1"/>
    <col min="4" max="4" width="8.28515625" style="35" customWidth="1"/>
    <col min="5" max="5" width="10.7109375" style="34" customWidth="1"/>
    <col min="6" max="6" width="13.7109375" style="34" customWidth="1"/>
    <col min="7" max="16384" width="9.140625" style="18"/>
  </cols>
  <sheetData>
    <row r="1" spans="1:6" ht="15" customHeight="1" x14ac:dyDescent="0.15">
      <c r="A1" s="126"/>
      <c r="B1" s="127"/>
      <c r="C1" s="127"/>
      <c r="D1" s="127"/>
      <c r="E1" s="127"/>
      <c r="F1" s="17"/>
    </row>
    <row r="2" spans="1:6" ht="15" customHeight="1" x14ac:dyDescent="0.15">
      <c r="A2" s="128"/>
      <c r="B2" s="129"/>
      <c r="C2" s="129"/>
      <c r="D2" s="129"/>
      <c r="E2" s="129"/>
      <c r="F2" s="19"/>
    </row>
    <row r="3" spans="1:6" ht="12.75" customHeight="1" x14ac:dyDescent="0.15">
      <c r="A3" s="20"/>
      <c r="B3" s="130" t="s">
        <v>10</v>
      </c>
      <c r="C3" s="130"/>
      <c r="D3" s="130"/>
      <c r="E3" s="130"/>
      <c r="F3" s="19"/>
    </row>
    <row r="4" spans="1:6" ht="12.75" customHeight="1" x14ac:dyDescent="0.15">
      <c r="A4" s="21"/>
      <c r="B4" s="22"/>
      <c r="C4" s="22"/>
      <c r="D4" s="23"/>
      <c r="E4" s="22"/>
      <c r="F4" s="19"/>
    </row>
    <row r="5" spans="1:6" ht="12.75" customHeight="1" x14ac:dyDescent="0.15">
      <c r="A5" s="20" t="s">
        <v>7</v>
      </c>
      <c r="B5" s="22" t="s">
        <v>10</v>
      </c>
      <c r="C5" s="22"/>
      <c r="D5" s="23"/>
      <c r="E5" s="22"/>
      <c r="F5" s="19"/>
    </row>
    <row r="6" spans="1:6" ht="12.75" customHeight="1" x14ac:dyDescent="0.15">
      <c r="A6" s="20"/>
      <c r="B6" s="24"/>
      <c r="C6" s="25"/>
      <c r="D6" s="26"/>
      <c r="E6" s="27"/>
      <c r="F6" s="19"/>
    </row>
    <row r="7" spans="1:6" ht="12.75" customHeight="1" x14ac:dyDescent="0.15">
      <c r="A7" s="20" t="s">
        <v>4</v>
      </c>
      <c r="B7" s="131" t="s">
        <v>102</v>
      </c>
      <c r="C7" s="131"/>
      <c r="D7" s="131"/>
      <c r="E7" s="131"/>
      <c r="F7" s="28"/>
    </row>
    <row r="8" spans="1:6" ht="12.75" customHeight="1" x14ac:dyDescent="0.15">
      <c r="A8" s="21"/>
      <c r="B8" s="131"/>
      <c r="C8" s="131"/>
      <c r="D8" s="131"/>
      <c r="E8" s="131"/>
      <c r="F8" s="19"/>
    </row>
    <row r="9" spans="1:6" ht="12.75" customHeight="1" x14ac:dyDescent="0.15">
      <c r="A9" s="21"/>
      <c r="B9" s="131"/>
      <c r="C9" s="131"/>
      <c r="D9" s="131"/>
      <c r="E9" s="131"/>
      <c r="F9" s="19"/>
    </row>
    <row r="10" spans="1:6" ht="12.75" customHeight="1" thickBot="1" x14ac:dyDescent="0.2">
      <c r="A10" s="29" t="s">
        <v>6</v>
      </c>
      <c r="B10" s="30" t="s">
        <v>11</v>
      </c>
      <c r="C10" s="31"/>
      <c r="D10" s="32"/>
      <c r="E10" s="31"/>
      <c r="F10" s="33"/>
    </row>
    <row r="12" spans="1:6" ht="12.75" customHeight="1" x14ac:dyDescent="0.15">
      <c r="A12" s="36" t="s">
        <v>0</v>
      </c>
      <c r="B12" s="36"/>
      <c r="C12" s="37"/>
      <c r="D12" s="38"/>
      <c r="E12" s="37"/>
      <c r="F12" s="37"/>
    </row>
    <row r="13" spans="1:6" ht="12.75" customHeight="1" thickBot="1" x14ac:dyDescent="0.2"/>
    <row r="14" spans="1:6" ht="12.75" customHeight="1" thickTop="1" x14ac:dyDescent="0.15">
      <c r="A14" s="39" t="s">
        <v>9</v>
      </c>
      <c r="B14" s="40" t="s">
        <v>2</v>
      </c>
      <c r="C14" s="40" t="s">
        <v>3</v>
      </c>
      <c r="D14" s="41" t="s">
        <v>5</v>
      </c>
      <c r="E14" s="40" t="s">
        <v>1</v>
      </c>
      <c r="F14" s="40" t="s">
        <v>8</v>
      </c>
    </row>
    <row r="15" spans="1:6" ht="22.5" customHeight="1" x14ac:dyDescent="0.15">
      <c r="A15" s="42"/>
      <c r="B15" s="2" t="s">
        <v>94</v>
      </c>
      <c r="C15" s="43"/>
      <c r="D15" s="44"/>
      <c r="E15" s="45"/>
      <c r="F15" s="45"/>
    </row>
    <row r="16" spans="1:6" ht="19.149999999999999" customHeight="1" x14ac:dyDescent="0.15">
      <c r="A16" s="46" t="s">
        <v>22</v>
      </c>
      <c r="B16" s="2" t="s">
        <v>21</v>
      </c>
      <c r="C16" s="43"/>
      <c r="D16" s="44"/>
      <c r="E16" s="45"/>
      <c r="F16" s="45"/>
    </row>
    <row r="17" spans="1:12" ht="31.5" customHeight="1" x14ac:dyDescent="0.15">
      <c r="A17" s="47" t="s">
        <v>145</v>
      </c>
      <c r="B17" s="1" t="s">
        <v>105</v>
      </c>
      <c r="C17" s="48" t="s">
        <v>14</v>
      </c>
      <c r="D17" s="49">
        <v>36</v>
      </c>
      <c r="E17" s="50">
        <v>38.56</v>
      </c>
      <c r="F17" s="51">
        <f t="shared" ref="F17:F49" si="0">E17*D17</f>
        <v>1388.16</v>
      </c>
      <c r="L17" s="18" t="s">
        <v>83</v>
      </c>
    </row>
    <row r="18" spans="1:12" ht="27.75" customHeight="1" x14ac:dyDescent="0.15">
      <c r="A18" s="47" t="s">
        <v>146</v>
      </c>
      <c r="B18" s="1" t="s">
        <v>106</v>
      </c>
      <c r="C18" s="48" t="s">
        <v>14</v>
      </c>
      <c r="D18" s="49">
        <v>325</v>
      </c>
      <c r="E18" s="50">
        <v>42.56</v>
      </c>
      <c r="F18" s="51">
        <f t="shared" si="0"/>
        <v>13832</v>
      </c>
    </row>
    <row r="19" spans="1:12" ht="46.5" customHeight="1" x14ac:dyDescent="0.15">
      <c r="A19" s="47" t="s">
        <v>147</v>
      </c>
      <c r="B19" s="1" t="s">
        <v>77</v>
      </c>
      <c r="C19" s="48" t="s">
        <v>15</v>
      </c>
      <c r="D19" s="49">
        <v>326</v>
      </c>
      <c r="E19" s="50">
        <v>10.56</v>
      </c>
      <c r="F19" s="51">
        <f t="shared" si="0"/>
        <v>3442.56</v>
      </c>
    </row>
    <row r="20" spans="1:12" ht="44.25" customHeight="1" x14ac:dyDescent="0.15">
      <c r="A20" s="47" t="s">
        <v>148</v>
      </c>
      <c r="B20" s="1" t="s">
        <v>19</v>
      </c>
      <c r="C20" s="48" t="s">
        <v>14</v>
      </c>
      <c r="D20" s="49">
        <v>146</v>
      </c>
      <c r="E20" s="50">
        <v>22.25</v>
      </c>
      <c r="F20" s="51">
        <f t="shared" si="0"/>
        <v>3248.5</v>
      </c>
    </row>
    <row r="21" spans="1:12" ht="35.25" customHeight="1" x14ac:dyDescent="0.15">
      <c r="A21" s="47" t="s">
        <v>149</v>
      </c>
      <c r="B21" s="1" t="s">
        <v>16</v>
      </c>
      <c r="C21" s="48" t="s">
        <v>14</v>
      </c>
      <c r="D21" s="49">
        <v>23.56</v>
      </c>
      <c r="E21" s="50">
        <v>78.05</v>
      </c>
      <c r="F21" s="51">
        <f t="shared" si="0"/>
        <v>1838.8579999999997</v>
      </c>
    </row>
    <row r="22" spans="1:12" ht="40.5" customHeight="1" x14ac:dyDescent="0.15">
      <c r="A22" s="47" t="s">
        <v>150</v>
      </c>
      <c r="B22" s="1" t="s">
        <v>57</v>
      </c>
      <c r="C22" s="48" t="s">
        <v>17</v>
      </c>
      <c r="D22" s="49">
        <v>10</v>
      </c>
      <c r="E22" s="50">
        <v>110.81</v>
      </c>
      <c r="F22" s="51">
        <f t="shared" si="0"/>
        <v>1108.0999999999999</v>
      </c>
    </row>
    <row r="23" spans="1:12" ht="29.25" customHeight="1" x14ac:dyDescent="0.15">
      <c r="A23" s="47" t="s">
        <v>151</v>
      </c>
      <c r="B23" s="1" t="s">
        <v>78</v>
      </c>
      <c r="C23" s="48" t="s">
        <v>17</v>
      </c>
      <c r="D23" s="49">
        <v>4</v>
      </c>
      <c r="E23" s="50">
        <v>320.33</v>
      </c>
      <c r="F23" s="51">
        <f t="shared" si="0"/>
        <v>1281.32</v>
      </c>
    </row>
    <row r="24" spans="1:12" ht="28.5" customHeight="1" x14ac:dyDescent="0.15">
      <c r="A24" s="47" t="s">
        <v>152</v>
      </c>
      <c r="B24" s="1" t="s">
        <v>18</v>
      </c>
      <c r="C24" s="48" t="s">
        <v>17</v>
      </c>
      <c r="D24" s="49">
        <v>2</v>
      </c>
      <c r="E24" s="50">
        <v>215.38</v>
      </c>
      <c r="F24" s="51">
        <f t="shared" si="0"/>
        <v>430.76</v>
      </c>
    </row>
    <row r="25" spans="1:12" ht="35.25" customHeight="1" x14ac:dyDescent="0.15">
      <c r="A25" s="47" t="s">
        <v>153</v>
      </c>
      <c r="B25" s="1" t="s">
        <v>20</v>
      </c>
      <c r="C25" s="48" t="s">
        <v>79</v>
      </c>
      <c r="D25" s="49">
        <v>1</v>
      </c>
      <c r="E25" s="50">
        <v>1456</v>
      </c>
      <c r="F25" s="51">
        <f t="shared" si="0"/>
        <v>1456</v>
      </c>
    </row>
    <row r="26" spans="1:12" ht="57" customHeight="1" x14ac:dyDescent="0.15">
      <c r="A26" s="47" t="s">
        <v>154</v>
      </c>
      <c r="B26" s="1" t="s">
        <v>76</v>
      </c>
      <c r="C26" s="48" t="s">
        <v>13</v>
      </c>
      <c r="D26" s="49">
        <v>7.03</v>
      </c>
      <c r="E26" s="50">
        <v>116.09</v>
      </c>
      <c r="F26" s="51">
        <f>E26*D26</f>
        <v>816.11270000000002</v>
      </c>
    </row>
    <row r="27" spans="1:12" ht="93.75" customHeight="1" x14ac:dyDescent="0.15">
      <c r="A27" s="47" t="s">
        <v>155</v>
      </c>
      <c r="B27" s="1" t="s">
        <v>71</v>
      </c>
      <c r="C27" s="48" t="s">
        <v>13</v>
      </c>
      <c r="D27" s="49">
        <v>12.26</v>
      </c>
      <c r="E27" s="50">
        <v>398.91</v>
      </c>
      <c r="F27" s="51">
        <f t="shared" si="0"/>
        <v>4890.6365999999998</v>
      </c>
    </row>
    <row r="28" spans="1:12" ht="83.25" customHeight="1" x14ac:dyDescent="0.15">
      <c r="A28" s="47" t="s">
        <v>156</v>
      </c>
      <c r="B28" s="1" t="s">
        <v>72</v>
      </c>
      <c r="C28" s="48" t="s">
        <v>13</v>
      </c>
      <c r="D28" s="49">
        <v>14</v>
      </c>
      <c r="E28" s="50">
        <v>197.76</v>
      </c>
      <c r="F28" s="51">
        <f t="shared" si="0"/>
        <v>2768.64</v>
      </c>
    </row>
    <row r="29" spans="1:12" ht="17.25" customHeight="1" x14ac:dyDescent="0.15">
      <c r="A29" s="112" t="s">
        <v>84</v>
      </c>
      <c r="B29" s="113"/>
      <c r="C29" s="113"/>
      <c r="D29" s="113"/>
      <c r="E29" s="132"/>
      <c r="F29" s="45">
        <f>SUM(F17:F28)</f>
        <v>36501.647299999997</v>
      </c>
    </row>
    <row r="30" spans="1:12" ht="4.5" customHeight="1" x14ac:dyDescent="0.15">
      <c r="A30" s="52"/>
      <c r="B30" s="53"/>
      <c r="C30" s="53"/>
      <c r="D30" s="54"/>
      <c r="E30" s="55"/>
      <c r="F30" s="56"/>
    </row>
    <row r="31" spans="1:12" ht="12.75" customHeight="1" x14ac:dyDescent="0.15">
      <c r="A31" s="57" t="s">
        <v>23</v>
      </c>
      <c r="B31" s="2" t="s">
        <v>74</v>
      </c>
      <c r="C31" s="58"/>
      <c r="D31" s="59"/>
      <c r="E31" s="12"/>
      <c r="F31" s="58"/>
    </row>
    <row r="32" spans="1:12" ht="66.75" customHeight="1" x14ac:dyDescent="0.15">
      <c r="A32" s="47" t="s">
        <v>157</v>
      </c>
      <c r="B32" s="1" t="s">
        <v>115</v>
      </c>
      <c r="C32" s="48" t="s">
        <v>12</v>
      </c>
      <c r="D32" s="49">
        <v>45</v>
      </c>
      <c r="E32" s="50">
        <v>210.67</v>
      </c>
      <c r="F32" s="51">
        <f t="shared" si="0"/>
        <v>9480.15</v>
      </c>
    </row>
    <row r="33" spans="1:6" ht="40.5" customHeight="1" x14ac:dyDescent="0.15">
      <c r="A33" s="47" t="s">
        <v>158</v>
      </c>
      <c r="B33" s="1" t="s">
        <v>24</v>
      </c>
      <c r="C33" s="48" t="s">
        <v>14</v>
      </c>
      <c r="D33" s="49">
        <v>65</v>
      </c>
      <c r="E33" s="60">
        <v>313.26</v>
      </c>
      <c r="F33" s="51">
        <f t="shared" si="0"/>
        <v>20361.899999999998</v>
      </c>
    </row>
    <row r="34" spans="1:6" ht="60.75" customHeight="1" x14ac:dyDescent="0.15">
      <c r="A34" s="47" t="s">
        <v>159</v>
      </c>
      <c r="B34" s="1" t="s">
        <v>53</v>
      </c>
      <c r="C34" s="48" t="s">
        <v>12</v>
      </c>
      <c r="D34" s="49">
        <v>16</v>
      </c>
      <c r="E34" s="60">
        <v>204.59</v>
      </c>
      <c r="F34" s="51">
        <f t="shared" si="0"/>
        <v>3273.44</v>
      </c>
    </row>
    <row r="35" spans="1:6" ht="60.75" customHeight="1" x14ac:dyDescent="0.15">
      <c r="A35" s="47" t="s">
        <v>160</v>
      </c>
      <c r="B35" s="1" t="s">
        <v>54</v>
      </c>
      <c r="C35" s="48" t="s">
        <v>12</v>
      </c>
      <c r="D35" s="49">
        <v>42</v>
      </c>
      <c r="E35" s="60">
        <v>271.36</v>
      </c>
      <c r="F35" s="51">
        <f t="shared" si="0"/>
        <v>11397.12</v>
      </c>
    </row>
    <row r="36" spans="1:6" ht="137.25" customHeight="1" x14ac:dyDescent="0.15">
      <c r="A36" s="47" t="s">
        <v>161</v>
      </c>
      <c r="B36" s="1" t="s">
        <v>55</v>
      </c>
      <c r="C36" s="48" t="s">
        <v>17</v>
      </c>
      <c r="D36" s="49">
        <v>4</v>
      </c>
      <c r="E36" s="60">
        <v>2391.0300000000002</v>
      </c>
      <c r="F36" s="51">
        <f t="shared" si="0"/>
        <v>9564.1200000000008</v>
      </c>
    </row>
    <row r="37" spans="1:6" ht="29.25" customHeight="1" x14ac:dyDescent="0.15">
      <c r="A37" s="47" t="s">
        <v>162</v>
      </c>
      <c r="B37" s="1" t="s">
        <v>73</v>
      </c>
      <c r="C37" s="48" t="s">
        <v>26</v>
      </c>
      <c r="D37" s="49">
        <v>129.6</v>
      </c>
      <c r="E37" s="60">
        <v>179.51</v>
      </c>
      <c r="F37" s="51">
        <f t="shared" si="0"/>
        <v>23264.495999999999</v>
      </c>
    </row>
    <row r="38" spans="1:6" ht="84.75" customHeight="1" x14ac:dyDescent="0.15">
      <c r="A38" s="47" t="s">
        <v>163</v>
      </c>
      <c r="B38" s="1" t="s">
        <v>27</v>
      </c>
      <c r="C38" s="48" t="s">
        <v>25</v>
      </c>
      <c r="D38" s="49">
        <v>146</v>
      </c>
      <c r="E38" s="60">
        <v>62.66</v>
      </c>
      <c r="F38" s="51">
        <f t="shared" si="0"/>
        <v>9148.3599999999988</v>
      </c>
    </row>
    <row r="39" spans="1:6" ht="30" customHeight="1" x14ac:dyDescent="0.15">
      <c r="A39" s="47" t="s">
        <v>164</v>
      </c>
      <c r="B39" s="1" t="s">
        <v>56</v>
      </c>
      <c r="C39" s="48" t="s">
        <v>12</v>
      </c>
      <c r="D39" s="49">
        <v>98</v>
      </c>
      <c r="E39" s="60">
        <v>107.01</v>
      </c>
      <c r="F39" s="51">
        <f t="shared" si="0"/>
        <v>10486.980000000001</v>
      </c>
    </row>
    <row r="40" spans="1:6" ht="48.75" customHeight="1" x14ac:dyDescent="0.15">
      <c r="A40" s="47" t="s">
        <v>165</v>
      </c>
      <c r="B40" s="1" t="s">
        <v>60</v>
      </c>
      <c r="C40" s="48" t="s">
        <v>15</v>
      </c>
      <c r="D40" s="49">
        <v>652.25</v>
      </c>
      <c r="E40" s="60">
        <v>37.76</v>
      </c>
      <c r="F40" s="51">
        <f t="shared" si="0"/>
        <v>24628.959999999999</v>
      </c>
    </row>
    <row r="41" spans="1:6" ht="66.75" customHeight="1" x14ac:dyDescent="0.15">
      <c r="A41" s="47" t="s">
        <v>166</v>
      </c>
      <c r="B41" s="1" t="s">
        <v>93</v>
      </c>
      <c r="C41" s="48" t="s">
        <v>14</v>
      </c>
      <c r="D41" s="49">
        <v>156.25</v>
      </c>
      <c r="E41" s="60">
        <v>1022.36</v>
      </c>
      <c r="F41" s="51">
        <f t="shared" si="0"/>
        <v>159743.75</v>
      </c>
    </row>
    <row r="42" spans="1:6" ht="66.75" customHeight="1" x14ac:dyDescent="0.15">
      <c r="A42" s="47" t="s">
        <v>167</v>
      </c>
      <c r="B42" s="1" t="s">
        <v>97</v>
      </c>
      <c r="C42" s="48" t="s">
        <v>14</v>
      </c>
      <c r="D42" s="61">
        <v>56.25</v>
      </c>
      <c r="E42" s="60">
        <v>261.14</v>
      </c>
      <c r="F42" s="51">
        <f t="shared" si="0"/>
        <v>14689.125</v>
      </c>
    </row>
    <row r="43" spans="1:6" ht="43.5" customHeight="1" x14ac:dyDescent="0.15">
      <c r="A43" s="47" t="s">
        <v>168</v>
      </c>
      <c r="B43" s="1" t="s">
        <v>88</v>
      </c>
      <c r="C43" s="48" t="s">
        <v>14</v>
      </c>
      <c r="D43" s="61">
        <v>168.25</v>
      </c>
      <c r="E43" s="60">
        <v>398</v>
      </c>
      <c r="F43" s="51">
        <f t="shared" si="0"/>
        <v>66963.5</v>
      </c>
    </row>
    <row r="44" spans="1:6" ht="17.25" customHeight="1" x14ac:dyDescent="0.15">
      <c r="A44" s="112" t="s">
        <v>85</v>
      </c>
      <c r="B44" s="113"/>
      <c r="C44" s="113"/>
      <c r="D44" s="113"/>
      <c r="E44" s="132"/>
      <c r="F44" s="45">
        <f>SUM(F32:F43)</f>
        <v>363001.90099999995</v>
      </c>
    </row>
    <row r="45" spans="1:6" ht="17.25" customHeight="1" x14ac:dyDescent="0.15">
      <c r="A45" s="52"/>
      <c r="B45" s="53"/>
      <c r="C45" s="53"/>
      <c r="D45" s="54"/>
      <c r="E45" s="55"/>
      <c r="F45" s="56"/>
    </row>
    <row r="46" spans="1:6" ht="15" customHeight="1" x14ac:dyDescent="0.15">
      <c r="A46" s="62"/>
      <c r="B46" s="8" t="s">
        <v>59</v>
      </c>
      <c r="C46" s="58"/>
      <c r="D46" s="59"/>
      <c r="E46" s="12"/>
      <c r="F46" s="63">
        <f t="shared" si="0"/>
        <v>0</v>
      </c>
    </row>
    <row r="47" spans="1:6" ht="30.75" customHeight="1" x14ac:dyDescent="0.15">
      <c r="A47" s="47" t="s">
        <v>169</v>
      </c>
      <c r="B47" s="1" t="s">
        <v>80</v>
      </c>
      <c r="C47" s="48" t="s">
        <v>14</v>
      </c>
      <c r="D47" s="49">
        <v>12.8</v>
      </c>
      <c r="E47" s="60">
        <v>1788.57</v>
      </c>
      <c r="F47" s="51">
        <f t="shared" si="0"/>
        <v>22893.696</v>
      </c>
    </row>
    <row r="48" spans="1:6" ht="72.75" customHeight="1" x14ac:dyDescent="0.15">
      <c r="A48" s="47" t="s">
        <v>170</v>
      </c>
      <c r="B48" s="1" t="s">
        <v>81</v>
      </c>
      <c r="C48" s="48" t="s">
        <v>17</v>
      </c>
      <c r="D48" s="49">
        <v>5</v>
      </c>
      <c r="E48" s="60">
        <v>4432.3500000000004</v>
      </c>
      <c r="F48" s="51">
        <f t="shared" si="0"/>
        <v>22161.75</v>
      </c>
    </row>
    <row r="49" spans="1:6" ht="70.5" customHeight="1" x14ac:dyDescent="0.15">
      <c r="A49" s="47" t="s">
        <v>171</v>
      </c>
      <c r="B49" s="13" t="s">
        <v>86</v>
      </c>
      <c r="C49" s="48" t="s">
        <v>14</v>
      </c>
      <c r="D49" s="61">
        <v>36.25</v>
      </c>
      <c r="E49" s="60">
        <v>1532.3</v>
      </c>
      <c r="F49" s="51">
        <f t="shared" si="0"/>
        <v>55545.875</v>
      </c>
    </row>
    <row r="50" spans="1:6" ht="17.25" customHeight="1" x14ac:dyDescent="0.15">
      <c r="A50" s="112" t="s">
        <v>91</v>
      </c>
      <c r="B50" s="113"/>
      <c r="C50" s="113"/>
      <c r="D50" s="113"/>
      <c r="E50" s="132"/>
      <c r="F50" s="45">
        <f>SUM(F47:F49)</f>
        <v>100601.321</v>
      </c>
    </row>
    <row r="51" spans="1:6" ht="9.9499999999999993" customHeight="1" x14ac:dyDescent="0.15">
      <c r="A51" s="52"/>
      <c r="B51" s="53"/>
      <c r="C51" s="53"/>
      <c r="D51" s="54"/>
      <c r="E51" s="55"/>
      <c r="F51" s="56"/>
    </row>
    <row r="52" spans="1:6" ht="15" customHeight="1" x14ac:dyDescent="0.15">
      <c r="A52" s="62"/>
      <c r="B52" s="8" t="s">
        <v>75</v>
      </c>
      <c r="C52" s="58"/>
      <c r="D52" s="59"/>
      <c r="E52" s="58"/>
      <c r="F52" s="58"/>
    </row>
    <row r="53" spans="1:6" ht="54.75" customHeight="1" x14ac:dyDescent="0.15">
      <c r="A53" s="47" t="s">
        <v>172</v>
      </c>
      <c r="B53" s="1" t="s">
        <v>28</v>
      </c>
      <c r="C53" s="48" t="s">
        <v>58</v>
      </c>
      <c r="D53" s="49">
        <v>20</v>
      </c>
      <c r="E53" s="60">
        <v>64.010000000000005</v>
      </c>
      <c r="F53" s="51">
        <f t="shared" ref="F53:F80" si="1">E53*D53</f>
        <v>1280.2</v>
      </c>
    </row>
    <row r="54" spans="1:6" ht="51.75" customHeight="1" x14ac:dyDescent="0.15">
      <c r="A54" s="47" t="s">
        <v>173</v>
      </c>
      <c r="B54" s="1" t="s">
        <v>29</v>
      </c>
      <c r="C54" s="48" t="s">
        <v>103</v>
      </c>
      <c r="D54" s="49">
        <v>32</v>
      </c>
      <c r="E54" s="60">
        <v>105.3</v>
      </c>
      <c r="F54" s="51">
        <f t="shared" si="1"/>
        <v>3369.6</v>
      </c>
    </row>
    <row r="55" spans="1:6" ht="25.5" customHeight="1" x14ac:dyDescent="0.15">
      <c r="A55" s="47" t="s">
        <v>174</v>
      </c>
      <c r="B55" s="1" t="s">
        <v>30</v>
      </c>
      <c r="C55" s="48" t="s">
        <v>12</v>
      </c>
      <c r="D55" s="49">
        <v>28</v>
      </c>
      <c r="E55" s="60">
        <v>48.5</v>
      </c>
      <c r="F55" s="51">
        <f t="shared" si="1"/>
        <v>1358</v>
      </c>
    </row>
    <row r="56" spans="1:6" ht="23.45" customHeight="1" x14ac:dyDescent="0.15">
      <c r="A56" s="47" t="s">
        <v>175</v>
      </c>
      <c r="B56" s="1" t="s">
        <v>31</v>
      </c>
      <c r="C56" s="48" t="s">
        <v>12</v>
      </c>
      <c r="D56" s="49">
        <v>29</v>
      </c>
      <c r="E56" s="60">
        <v>82.48</v>
      </c>
      <c r="F56" s="51">
        <f t="shared" si="1"/>
        <v>2391.92</v>
      </c>
    </row>
    <row r="57" spans="1:6" ht="24.75" customHeight="1" x14ac:dyDescent="0.15">
      <c r="A57" s="47" t="s">
        <v>176</v>
      </c>
      <c r="B57" s="1" t="s">
        <v>32</v>
      </c>
      <c r="C57" s="48" t="s">
        <v>17</v>
      </c>
      <c r="D57" s="49">
        <v>29</v>
      </c>
      <c r="E57" s="60">
        <v>55.02</v>
      </c>
      <c r="F57" s="51">
        <f t="shared" si="1"/>
        <v>1595.5800000000002</v>
      </c>
    </row>
    <row r="58" spans="1:6" ht="18.75" customHeight="1" x14ac:dyDescent="0.15">
      <c r="A58" s="47" t="s">
        <v>177</v>
      </c>
      <c r="B58" s="1" t="s">
        <v>33</v>
      </c>
      <c r="C58" s="48" t="s">
        <v>17</v>
      </c>
      <c r="D58" s="49">
        <v>25</v>
      </c>
      <c r="E58" s="60">
        <v>103.9</v>
      </c>
      <c r="F58" s="51">
        <f t="shared" si="1"/>
        <v>2597.5</v>
      </c>
    </row>
    <row r="59" spans="1:6" ht="18" customHeight="1" x14ac:dyDescent="0.15">
      <c r="A59" s="47" t="s">
        <v>178</v>
      </c>
      <c r="B59" s="1" t="s">
        <v>34</v>
      </c>
      <c r="C59" s="48" t="s">
        <v>17</v>
      </c>
      <c r="D59" s="49">
        <v>21</v>
      </c>
      <c r="E59" s="60">
        <v>165.52</v>
      </c>
      <c r="F59" s="51">
        <f t="shared" si="1"/>
        <v>3475.92</v>
      </c>
    </row>
    <row r="60" spans="1:6" ht="20.25" customHeight="1" x14ac:dyDescent="0.15">
      <c r="A60" s="47" t="s">
        <v>179</v>
      </c>
      <c r="B60" s="1" t="s">
        <v>35</v>
      </c>
      <c r="C60" s="48" t="s">
        <v>17</v>
      </c>
      <c r="D60" s="49">
        <v>22</v>
      </c>
      <c r="E60" s="60">
        <v>48.5</v>
      </c>
      <c r="F60" s="51">
        <f t="shared" si="1"/>
        <v>1067</v>
      </c>
    </row>
    <row r="61" spans="1:6" ht="21" customHeight="1" x14ac:dyDescent="0.15">
      <c r="A61" s="47" t="s">
        <v>180</v>
      </c>
      <c r="B61" s="1" t="s">
        <v>36</v>
      </c>
      <c r="C61" s="48" t="s">
        <v>17</v>
      </c>
      <c r="D61" s="49">
        <v>24</v>
      </c>
      <c r="E61" s="60">
        <v>128.1</v>
      </c>
      <c r="F61" s="51">
        <f t="shared" si="1"/>
        <v>3074.3999999999996</v>
      </c>
    </row>
    <row r="62" spans="1:6" ht="18.75" customHeight="1" x14ac:dyDescent="0.15">
      <c r="A62" s="47" t="s">
        <v>181</v>
      </c>
      <c r="B62" s="1" t="s">
        <v>52</v>
      </c>
      <c r="C62" s="48" t="s">
        <v>17</v>
      </c>
      <c r="D62" s="49">
        <v>29</v>
      </c>
      <c r="E62" s="60">
        <v>118.36</v>
      </c>
      <c r="F62" s="51">
        <f t="shared" si="1"/>
        <v>3432.44</v>
      </c>
    </row>
    <row r="63" spans="1:6" ht="20.25" customHeight="1" x14ac:dyDescent="0.15">
      <c r="A63" s="47" t="s">
        <v>182</v>
      </c>
      <c r="B63" s="1" t="s">
        <v>37</v>
      </c>
      <c r="C63" s="48" t="s">
        <v>58</v>
      </c>
      <c r="D63" s="49">
        <v>28</v>
      </c>
      <c r="E63" s="60">
        <v>121.56</v>
      </c>
      <c r="F63" s="51">
        <f t="shared" si="1"/>
        <v>3403.6800000000003</v>
      </c>
    </row>
    <row r="64" spans="1:6" ht="23.25" customHeight="1" x14ac:dyDescent="0.15">
      <c r="A64" s="47" t="s">
        <v>183</v>
      </c>
      <c r="B64" s="1" t="s">
        <v>38</v>
      </c>
      <c r="C64" s="48" t="s">
        <v>58</v>
      </c>
      <c r="D64" s="49">
        <v>28</v>
      </c>
      <c r="E64" s="60">
        <v>168.92</v>
      </c>
      <c r="F64" s="51">
        <f t="shared" si="1"/>
        <v>4729.7599999999993</v>
      </c>
    </row>
    <row r="65" spans="1:6" ht="20.25" customHeight="1" x14ac:dyDescent="0.15">
      <c r="A65" s="47" t="s">
        <v>184</v>
      </c>
      <c r="B65" s="1" t="s">
        <v>82</v>
      </c>
      <c r="C65" s="48" t="s">
        <v>17</v>
      </c>
      <c r="D65" s="49">
        <v>26</v>
      </c>
      <c r="E65" s="60">
        <v>94.63</v>
      </c>
      <c r="F65" s="51">
        <f t="shared" si="1"/>
        <v>2460.38</v>
      </c>
    </row>
    <row r="66" spans="1:6" ht="24" customHeight="1" x14ac:dyDescent="0.15">
      <c r="A66" s="47" t="s">
        <v>185</v>
      </c>
      <c r="B66" s="1" t="s">
        <v>39</v>
      </c>
      <c r="C66" s="48" t="s">
        <v>12</v>
      </c>
      <c r="D66" s="49">
        <v>23</v>
      </c>
      <c r="E66" s="60">
        <v>110.3</v>
      </c>
      <c r="F66" s="51">
        <f t="shared" si="1"/>
        <v>2536.9</v>
      </c>
    </row>
    <row r="67" spans="1:6" ht="18" customHeight="1" x14ac:dyDescent="0.15">
      <c r="A67" s="47" t="s">
        <v>186</v>
      </c>
      <c r="B67" s="1" t="s">
        <v>40</v>
      </c>
      <c r="C67" s="48" t="s">
        <v>17</v>
      </c>
      <c r="D67" s="49">
        <v>19</v>
      </c>
      <c r="E67" s="60">
        <v>153.36000000000001</v>
      </c>
      <c r="F67" s="51">
        <f t="shared" si="1"/>
        <v>2913.84</v>
      </c>
    </row>
    <row r="68" spans="1:6" ht="18" customHeight="1" x14ac:dyDescent="0.15">
      <c r="A68" s="47" t="s">
        <v>187</v>
      </c>
      <c r="B68" s="1" t="s">
        <v>41</v>
      </c>
      <c r="C68" s="48" t="s">
        <v>17</v>
      </c>
      <c r="D68" s="49">
        <v>12</v>
      </c>
      <c r="E68" s="60">
        <v>79.36</v>
      </c>
      <c r="F68" s="51">
        <f t="shared" si="1"/>
        <v>952.31999999999994</v>
      </c>
    </row>
    <row r="69" spans="1:6" ht="19.5" customHeight="1" x14ac:dyDescent="0.15">
      <c r="A69" s="47" t="s">
        <v>188</v>
      </c>
      <c r="B69" s="1" t="s">
        <v>42</v>
      </c>
      <c r="C69" s="48" t="s">
        <v>17</v>
      </c>
      <c r="D69" s="49">
        <v>25</v>
      </c>
      <c r="E69" s="60">
        <v>95.36</v>
      </c>
      <c r="F69" s="51">
        <f t="shared" si="1"/>
        <v>2384</v>
      </c>
    </row>
    <row r="70" spans="1:6" ht="18.75" customHeight="1" x14ac:dyDescent="0.15">
      <c r="A70" s="47" t="s">
        <v>189</v>
      </c>
      <c r="B70" s="1" t="s">
        <v>43</v>
      </c>
      <c r="C70" s="48" t="s">
        <v>17</v>
      </c>
      <c r="D70" s="49">
        <v>32</v>
      </c>
      <c r="E70" s="60">
        <v>126.34</v>
      </c>
      <c r="F70" s="51">
        <f t="shared" si="1"/>
        <v>4042.88</v>
      </c>
    </row>
    <row r="71" spans="1:6" ht="21" customHeight="1" x14ac:dyDescent="0.15">
      <c r="A71" s="47" t="s">
        <v>190</v>
      </c>
      <c r="B71" s="1" t="s">
        <v>44</v>
      </c>
      <c r="C71" s="48" t="s">
        <v>17</v>
      </c>
      <c r="D71" s="49">
        <v>28</v>
      </c>
      <c r="E71" s="60">
        <v>44.01</v>
      </c>
      <c r="F71" s="51">
        <f t="shared" si="1"/>
        <v>1232.28</v>
      </c>
    </row>
    <row r="72" spans="1:6" ht="23.25" customHeight="1" x14ac:dyDescent="0.15">
      <c r="A72" s="47" t="s">
        <v>191</v>
      </c>
      <c r="B72" s="1" t="s">
        <v>45</v>
      </c>
      <c r="C72" s="48" t="s">
        <v>17</v>
      </c>
      <c r="D72" s="49">
        <v>26</v>
      </c>
      <c r="E72" s="60">
        <v>54.26</v>
      </c>
      <c r="F72" s="51">
        <f t="shared" si="1"/>
        <v>1410.76</v>
      </c>
    </row>
    <row r="73" spans="1:6" ht="19.5" customHeight="1" x14ac:dyDescent="0.15">
      <c r="A73" s="47" t="s">
        <v>192</v>
      </c>
      <c r="B73" s="1" t="s">
        <v>46</v>
      </c>
      <c r="C73" s="48" t="s">
        <v>17</v>
      </c>
      <c r="D73" s="49">
        <v>18</v>
      </c>
      <c r="E73" s="60">
        <v>68.73</v>
      </c>
      <c r="F73" s="51">
        <f t="shared" si="1"/>
        <v>1237.1400000000001</v>
      </c>
    </row>
    <row r="74" spans="1:6" ht="18" customHeight="1" x14ac:dyDescent="0.15">
      <c r="A74" s="47" t="s">
        <v>193</v>
      </c>
      <c r="B74" s="1" t="s">
        <v>47</v>
      </c>
      <c r="C74" s="48" t="s">
        <v>17</v>
      </c>
      <c r="D74" s="49">
        <v>15</v>
      </c>
      <c r="E74" s="60">
        <v>61.33</v>
      </c>
      <c r="F74" s="51">
        <f t="shared" si="1"/>
        <v>919.94999999999993</v>
      </c>
    </row>
    <row r="75" spans="1:6" ht="20.25" customHeight="1" x14ac:dyDescent="0.15">
      <c r="A75" s="47" t="s">
        <v>194</v>
      </c>
      <c r="B75" s="1" t="s">
        <v>48</v>
      </c>
      <c r="C75" s="48" t="s">
        <v>17</v>
      </c>
      <c r="D75" s="49">
        <v>21</v>
      </c>
      <c r="E75" s="60">
        <v>73.19</v>
      </c>
      <c r="F75" s="51">
        <f t="shared" si="1"/>
        <v>1536.99</v>
      </c>
    </row>
    <row r="76" spans="1:6" ht="19.5" customHeight="1" x14ac:dyDescent="0.15">
      <c r="A76" s="47" t="s">
        <v>195</v>
      </c>
      <c r="B76" s="1" t="s">
        <v>49</v>
      </c>
      <c r="C76" s="48" t="s">
        <v>17</v>
      </c>
      <c r="D76" s="49">
        <v>19</v>
      </c>
      <c r="E76" s="60">
        <v>127.3</v>
      </c>
      <c r="F76" s="51">
        <f t="shared" si="1"/>
        <v>2418.6999999999998</v>
      </c>
    </row>
    <row r="77" spans="1:6" ht="18" customHeight="1" x14ac:dyDescent="0.15">
      <c r="A77" s="47" t="s">
        <v>196</v>
      </c>
      <c r="B77" s="1" t="s">
        <v>50</v>
      </c>
      <c r="C77" s="48" t="s">
        <v>17</v>
      </c>
      <c r="D77" s="49">
        <v>14</v>
      </c>
      <c r="E77" s="60">
        <v>96.79</v>
      </c>
      <c r="F77" s="51">
        <f t="shared" si="1"/>
        <v>1355.0600000000002</v>
      </c>
    </row>
    <row r="78" spans="1:6" ht="21" customHeight="1" x14ac:dyDescent="0.15">
      <c r="A78" s="47" t="s">
        <v>197</v>
      </c>
      <c r="B78" s="1" t="s">
        <v>51</v>
      </c>
      <c r="C78" s="48" t="s">
        <v>17</v>
      </c>
      <c r="D78" s="49">
        <v>13</v>
      </c>
      <c r="E78" s="60">
        <v>187.56</v>
      </c>
      <c r="F78" s="51">
        <f t="shared" si="1"/>
        <v>2438.2800000000002</v>
      </c>
    </row>
    <row r="79" spans="1:6" ht="42.75" customHeight="1" x14ac:dyDescent="0.15">
      <c r="A79" s="47" t="s">
        <v>198</v>
      </c>
      <c r="B79" s="1" t="s">
        <v>87</v>
      </c>
      <c r="C79" s="48" t="s">
        <v>26</v>
      </c>
      <c r="D79" s="49">
        <v>18</v>
      </c>
      <c r="E79" s="60">
        <v>65.150000000000006</v>
      </c>
      <c r="F79" s="51">
        <f t="shared" si="1"/>
        <v>1172.7</v>
      </c>
    </row>
    <row r="80" spans="1:6" ht="83.25" customHeight="1" x14ac:dyDescent="0.15">
      <c r="A80" s="47" t="s">
        <v>199</v>
      </c>
      <c r="B80" s="106" t="s">
        <v>144</v>
      </c>
      <c r="C80" s="107" t="s">
        <v>26</v>
      </c>
      <c r="D80" s="108">
        <v>1</v>
      </c>
      <c r="E80" s="109">
        <v>9868.93</v>
      </c>
      <c r="F80" s="51">
        <f t="shared" si="1"/>
        <v>9868.93</v>
      </c>
    </row>
    <row r="81" spans="1:6" ht="17.25" customHeight="1" x14ac:dyDescent="0.15">
      <c r="A81" s="112" t="s">
        <v>89</v>
      </c>
      <c r="B81" s="113"/>
      <c r="C81" s="113"/>
      <c r="D81" s="113"/>
      <c r="E81" s="132"/>
      <c r="F81" s="45">
        <f>SUM(F53:F80)</f>
        <v>70657.109999999986</v>
      </c>
    </row>
    <row r="82" spans="1:6" ht="17.25" customHeight="1" x14ac:dyDescent="0.15">
      <c r="A82" s="52"/>
      <c r="B82" s="53"/>
      <c r="C82" s="53"/>
      <c r="D82" s="54"/>
      <c r="E82" s="55"/>
      <c r="F82" s="56"/>
    </row>
    <row r="83" spans="1:6" ht="21" customHeight="1" x14ac:dyDescent="0.15">
      <c r="A83" s="9">
        <v>5</v>
      </c>
      <c r="B83" s="10" t="s">
        <v>61</v>
      </c>
      <c r="C83" s="11"/>
      <c r="D83" s="59"/>
      <c r="E83" s="12"/>
      <c r="F83" s="12"/>
    </row>
    <row r="84" spans="1:6" ht="45" customHeight="1" x14ac:dyDescent="0.15">
      <c r="A84" s="3" t="s">
        <v>200</v>
      </c>
      <c r="B84" s="4" t="s">
        <v>62</v>
      </c>
      <c r="C84" s="48" t="s">
        <v>63</v>
      </c>
      <c r="D84" s="49">
        <v>2</v>
      </c>
      <c r="E84" s="60">
        <v>6148.36</v>
      </c>
      <c r="F84" s="51">
        <f t="shared" ref="F84:F90" si="2">E84*D84</f>
        <v>12296.72</v>
      </c>
    </row>
    <row r="85" spans="1:6" ht="30" customHeight="1" x14ac:dyDescent="0.15">
      <c r="A85" s="3" t="s">
        <v>201</v>
      </c>
      <c r="B85" s="4" t="s">
        <v>64</v>
      </c>
      <c r="C85" s="48" t="s">
        <v>63</v>
      </c>
      <c r="D85" s="49">
        <v>4</v>
      </c>
      <c r="E85" s="60">
        <v>552.11</v>
      </c>
      <c r="F85" s="51">
        <f t="shared" si="2"/>
        <v>2208.44</v>
      </c>
    </row>
    <row r="86" spans="1:6" ht="31.5" customHeight="1" x14ac:dyDescent="0.15">
      <c r="A86" s="3" t="s">
        <v>202</v>
      </c>
      <c r="B86" s="4" t="s">
        <v>65</v>
      </c>
      <c r="C86" s="48" t="s">
        <v>63</v>
      </c>
      <c r="D86" s="49">
        <v>42</v>
      </c>
      <c r="E86" s="60">
        <v>469.3</v>
      </c>
      <c r="F86" s="51">
        <f t="shared" si="2"/>
        <v>19710.600000000002</v>
      </c>
    </row>
    <row r="87" spans="1:6" ht="56.25" customHeight="1" x14ac:dyDescent="0.15">
      <c r="A87" s="5" t="s">
        <v>203</v>
      </c>
      <c r="B87" s="6" t="s">
        <v>98</v>
      </c>
      <c r="C87" s="48" t="s">
        <v>63</v>
      </c>
      <c r="D87" s="49">
        <v>17</v>
      </c>
      <c r="E87" s="60">
        <v>2075.36</v>
      </c>
      <c r="F87" s="51">
        <f t="shared" si="2"/>
        <v>35281.120000000003</v>
      </c>
    </row>
    <row r="88" spans="1:6" ht="51.75" customHeight="1" x14ac:dyDescent="0.15">
      <c r="A88" s="3" t="s">
        <v>204</v>
      </c>
      <c r="B88" s="4" t="s">
        <v>66</v>
      </c>
      <c r="C88" s="48" t="s">
        <v>67</v>
      </c>
      <c r="D88" s="49">
        <v>26</v>
      </c>
      <c r="E88" s="60">
        <v>910.22</v>
      </c>
      <c r="F88" s="51">
        <f t="shared" si="2"/>
        <v>23665.72</v>
      </c>
    </row>
    <row r="89" spans="1:6" ht="73.5" customHeight="1" x14ac:dyDescent="0.15">
      <c r="A89" s="7" t="s">
        <v>205</v>
      </c>
      <c r="B89" s="4" t="s">
        <v>69</v>
      </c>
      <c r="C89" s="48" t="s">
        <v>68</v>
      </c>
      <c r="D89" s="49">
        <v>6</v>
      </c>
      <c r="E89" s="60">
        <v>932.39</v>
      </c>
      <c r="F89" s="51">
        <f t="shared" si="2"/>
        <v>5594.34</v>
      </c>
    </row>
    <row r="90" spans="1:6" ht="46.5" customHeight="1" x14ac:dyDescent="0.15">
      <c r="A90" s="3" t="s">
        <v>206</v>
      </c>
      <c r="B90" s="4" t="s">
        <v>70</v>
      </c>
      <c r="C90" s="48" t="s">
        <v>68</v>
      </c>
      <c r="D90" s="49">
        <v>18</v>
      </c>
      <c r="E90" s="60">
        <v>832.89</v>
      </c>
      <c r="F90" s="51">
        <f t="shared" si="2"/>
        <v>14992.02</v>
      </c>
    </row>
    <row r="91" spans="1:6" ht="17.25" customHeight="1" x14ac:dyDescent="0.15">
      <c r="A91" s="114" t="s">
        <v>90</v>
      </c>
      <c r="B91" s="115"/>
      <c r="C91" s="115"/>
      <c r="D91" s="115"/>
      <c r="E91" s="134"/>
      <c r="F91" s="64">
        <f>SUM(F84:F90)</f>
        <v>113748.96</v>
      </c>
    </row>
    <row r="92" spans="1:6" ht="11.25" customHeight="1" x14ac:dyDescent="0.15">
      <c r="A92" s="65"/>
      <c r="B92" s="65"/>
      <c r="C92" s="65"/>
      <c r="D92" s="66"/>
      <c r="E92" s="65"/>
      <c r="F92" s="67"/>
    </row>
    <row r="93" spans="1:6" ht="22.5" customHeight="1" x14ac:dyDescent="0.15">
      <c r="A93" s="120" t="s">
        <v>95</v>
      </c>
      <c r="B93" s="121"/>
      <c r="C93" s="121"/>
      <c r="D93" s="122"/>
      <c r="E93" s="92"/>
      <c r="F93" s="92">
        <f>F91+F81+F50+F44+F29</f>
        <v>684510.93929999985</v>
      </c>
    </row>
    <row r="94" spans="1:6" ht="11.25" customHeight="1" x14ac:dyDescent="0.15">
      <c r="A94" s="65"/>
      <c r="B94" s="65"/>
      <c r="C94" s="65"/>
      <c r="D94" s="66"/>
      <c r="E94" s="65"/>
      <c r="F94" s="67"/>
    </row>
    <row r="95" spans="1:6" ht="22.5" customHeight="1" x14ac:dyDescent="0.15">
      <c r="A95" s="123" t="s">
        <v>96</v>
      </c>
      <c r="B95" s="124"/>
      <c r="C95" s="124"/>
      <c r="D95" s="125"/>
      <c r="E95" s="45"/>
      <c r="F95" s="45"/>
    </row>
    <row r="96" spans="1:6" ht="11.25" customHeight="1" x14ac:dyDescent="0.15">
      <c r="A96" s="65"/>
      <c r="B96" s="65"/>
      <c r="C96" s="65"/>
      <c r="D96" s="66"/>
      <c r="E96" s="65"/>
      <c r="F96" s="67"/>
    </row>
    <row r="97" spans="1:12" ht="19.149999999999999" customHeight="1" x14ac:dyDescent="0.15">
      <c r="A97" s="46" t="s">
        <v>22</v>
      </c>
      <c r="B97" s="2" t="s">
        <v>21</v>
      </c>
      <c r="C97" s="43"/>
      <c r="D97" s="44"/>
      <c r="E97" s="45"/>
      <c r="F97" s="45"/>
    </row>
    <row r="98" spans="1:12" s="71" customFormat="1" ht="48.75" customHeight="1" x14ac:dyDescent="0.15">
      <c r="A98" s="68" t="s">
        <v>207</v>
      </c>
      <c r="B98" s="15" t="s">
        <v>104</v>
      </c>
      <c r="C98" s="69" t="s">
        <v>14</v>
      </c>
      <c r="D98" s="70">
        <v>132</v>
      </c>
      <c r="E98" s="51">
        <v>76</v>
      </c>
      <c r="F98" s="51">
        <f t="shared" ref="F98:F101" si="3">E98*D98</f>
        <v>10032</v>
      </c>
    </row>
    <row r="99" spans="1:12" s="71" customFormat="1" ht="36.75" customHeight="1" x14ac:dyDescent="0.15">
      <c r="A99" s="68" t="s">
        <v>208</v>
      </c>
      <c r="B99" s="15" t="s">
        <v>109</v>
      </c>
      <c r="C99" s="72" t="s">
        <v>14</v>
      </c>
      <c r="D99" s="70">
        <v>26.32</v>
      </c>
      <c r="E99" s="51">
        <v>116.32</v>
      </c>
      <c r="F99" s="51">
        <f t="shared" si="3"/>
        <v>3061.5423999999998</v>
      </c>
    </row>
    <row r="100" spans="1:12" s="71" customFormat="1" ht="39.75" customHeight="1" x14ac:dyDescent="0.15">
      <c r="A100" s="68" t="s">
        <v>209</v>
      </c>
      <c r="B100" s="1" t="s">
        <v>105</v>
      </c>
      <c r="C100" s="48" t="s">
        <v>14</v>
      </c>
      <c r="D100" s="49">
        <v>32.26</v>
      </c>
      <c r="E100" s="50">
        <v>38.56</v>
      </c>
      <c r="F100" s="51">
        <f t="shared" si="3"/>
        <v>1243.9456</v>
      </c>
    </row>
    <row r="101" spans="1:12" s="71" customFormat="1" ht="37.5" customHeight="1" x14ac:dyDescent="0.15">
      <c r="A101" s="68" t="s">
        <v>210</v>
      </c>
      <c r="B101" s="1" t="s">
        <v>106</v>
      </c>
      <c r="C101" s="48" t="s">
        <v>14</v>
      </c>
      <c r="D101" s="49">
        <v>294.25</v>
      </c>
      <c r="E101" s="50">
        <v>42.56</v>
      </c>
      <c r="F101" s="51">
        <f t="shared" si="3"/>
        <v>12523.28</v>
      </c>
    </row>
    <row r="102" spans="1:12" ht="31.5" customHeight="1" x14ac:dyDescent="0.15">
      <c r="A102" s="47" t="s">
        <v>211</v>
      </c>
      <c r="B102" s="14" t="s">
        <v>107</v>
      </c>
      <c r="C102" s="48" t="s">
        <v>13</v>
      </c>
      <c r="D102" s="49">
        <v>49.89</v>
      </c>
      <c r="E102" s="60">
        <v>90.15</v>
      </c>
      <c r="F102" s="51">
        <f t="shared" ref="F102:F105" si="4">E102*D102</f>
        <v>4497.5835000000006</v>
      </c>
      <c r="L102" s="18" t="s">
        <v>83</v>
      </c>
    </row>
    <row r="103" spans="1:12" ht="54.75" customHeight="1" x14ac:dyDescent="0.15">
      <c r="A103" s="47" t="s">
        <v>212</v>
      </c>
      <c r="B103" s="1" t="s">
        <v>108</v>
      </c>
      <c r="C103" s="48" t="s">
        <v>14</v>
      </c>
      <c r="D103" s="49">
        <v>80.349999999999994</v>
      </c>
      <c r="E103" s="60">
        <v>63.25</v>
      </c>
      <c r="F103" s="51">
        <f t="shared" si="4"/>
        <v>5082.1374999999998</v>
      </c>
    </row>
    <row r="104" spans="1:12" ht="28.5" customHeight="1" x14ac:dyDescent="0.15">
      <c r="A104" s="47" t="s">
        <v>213</v>
      </c>
      <c r="B104" s="16" t="s">
        <v>110</v>
      </c>
      <c r="C104" s="48" t="s">
        <v>13</v>
      </c>
      <c r="D104" s="49">
        <v>32.03</v>
      </c>
      <c r="E104" s="60">
        <v>116.23</v>
      </c>
      <c r="F104" s="51">
        <f t="shared" si="4"/>
        <v>3722.8469000000005</v>
      </c>
    </row>
    <row r="105" spans="1:12" ht="28.5" customHeight="1" x14ac:dyDescent="0.15">
      <c r="A105" s="47" t="s">
        <v>214</v>
      </c>
      <c r="B105" s="16" t="s">
        <v>111</v>
      </c>
      <c r="C105" s="48" t="s">
        <v>13</v>
      </c>
      <c r="D105" s="49">
        <v>6.25</v>
      </c>
      <c r="E105" s="60">
        <v>223</v>
      </c>
      <c r="F105" s="51">
        <f t="shared" si="4"/>
        <v>1393.75</v>
      </c>
    </row>
    <row r="106" spans="1:12" ht="30.75" customHeight="1" x14ac:dyDescent="0.15">
      <c r="A106" s="47" t="s">
        <v>215</v>
      </c>
      <c r="B106" s="16" t="s">
        <v>112</v>
      </c>
      <c r="C106" s="48" t="s">
        <v>13</v>
      </c>
      <c r="D106" s="49">
        <v>26.73</v>
      </c>
      <c r="E106" s="60">
        <v>223</v>
      </c>
      <c r="F106" s="51">
        <f t="shared" ref="F106" si="5">E106*D106</f>
        <v>5960.79</v>
      </c>
    </row>
    <row r="107" spans="1:12" ht="83.25" customHeight="1" x14ac:dyDescent="0.15">
      <c r="A107" s="47" t="s">
        <v>216</v>
      </c>
      <c r="B107" s="1" t="s">
        <v>72</v>
      </c>
      <c r="C107" s="48" t="s">
        <v>13</v>
      </c>
      <c r="D107" s="49">
        <v>106.71</v>
      </c>
      <c r="E107" s="60">
        <v>260</v>
      </c>
      <c r="F107" s="51">
        <f t="shared" ref="F107" si="6">E107*D107</f>
        <v>27744.6</v>
      </c>
    </row>
    <row r="108" spans="1:12" ht="17.25" customHeight="1" x14ac:dyDescent="0.15">
      <c r="A108" s="112" t="s">
        <v>84</v>
      </c>
      <c r="B108" s="113"/>
      <c r="C108" s="113"/>
      <c r="D108" s="113"/>
      <c r="E108" s="132"/>
      <c r="F108" s="45">
        <f>SUM(F98:F107)</f>
        <v>75262.475900000005</v>
      </c>
    </row>
    <row r="109" spans="1:12" ht="17.25" customHeight="1" x14ac:dyDescent="0.15">
      <c r="A109" s="52"/>
      <c r="B109" s="53"/>
      <c r="C109" s="53"/>
      <c r="D109" s="54"/>
      <c r="E109" s="55"/>
      <c r="F109" s="56"/>
    </row>
    <row r="110" spans="1:12" ht="12.75" customHeight="1" x14ac:dyDescent="0.15">
      <c r="A110" s="57" t="s">
        <v>23</v>
      </c>
      <c r="B110" s="2" t="s">
        <v>74</v>
      </c>
      <c r="C110" s="58"/>
      <c r="D110" s="59"/>
      <c r="E110" s="12"/>
      <c r="F110" s="58"/>
    </row>
    <row r="111" spans="1:12" ht="33.75" customHeight="1" x14ac:dyDescent="0.15">
      <c r="A111" s="65" t="s">
        <v>217</v>
      </c>
      <c r="B111" s="1" t="s">
        <v>92</v>
      </c>
      <c r="C111" s="73" t="s">
        <v>14</v>
      </c>
      <c r="D111" s="74">
        <v>126</v>
      </c>
      <c r="E111" s="50">
        <v>8.36</v>
      </c>
      <c r="F111" s="51">
        <f t="shared" ref="F111:F127" si="7">E111*D111</f>
        <v>1053.3599999999999</v>
      </c>
    </row>
    <row r="112" spans="1:12" ht="93.75" customHeight="1" x14ac:dyDescent="0.15">
      <c r="A112" s="47" t="s">
        <v>218</v>
      </c>
      <c r="B112" s="1" t="s">
        <v>119</v>
      </c>
      <c r="C112" s="48" t="s">
        <v>13</v>
      </c>
      <c r="D112" s="49">
        <v>23</v>
      </c>
      <c r="E112" s="50">
        <v>398.91</v>
      </c>
      <c r="F112" s="51">
        <f t="shared" si="7"/>
        <v>9174.93</v>
      </c>
    </row>
    <row r="113" spans="1:6" ht="22.5" customHeight="1" x14ac:dyDescent="0.15">
      <c r="A113" s="47" t="s">
        <v>219</v>
      </c>
      <c r="B113" s="1" t="s">
        <v>100</v>
      </c>
      <c r="C113" s="75" t="s">
        <v>14</v>
      </c>
      <c r="D113" s="49">
        <v>126</v>
      </c>
      <c r="E113" s="50">
        <v>121.77</v>
      </c>
      <c r="F113" s="51">
        <f t="shared" si="7"/>
        <v>15343.019999999999</v>
      </c>
    </row>
    <row r="114" spans="1:6" ht="34.5" customHeight="1" x14ac:dyDescent="0.15">
      <c r="A114" s="75" t="s">
        <v>220</v>
      </c>
      <c r="B114" s="93" t="s">
        <v>120</v>
      </c>
      <c r="C114" s="48" t="s">
        <v>121</v>
      </c>
      <c r="D114" s="74">
        <v>1.26</v>
      </c>
      <c r="E114" s="50">
        <v>19786</v>
      </c>
      <c r="F114" s="51">
        <f t="shared" si="7"/>
        <v>24930.36</v>
      </c>
    </row>
    <row r="115" spans="1:6" ht="39.75" customHeight="1" x14ac:dyDescent="0.15">
      <c r="A115" s="75" t="s">
        <v>221</v>
      </c>
      <c r="B115" s="93" t="s">
        <v>99</v>
      </c>
      <c r="C115" s="48" t="s">
        <v>13</v>
      </c>
      <c r="D115" s="74">
        <v>23.26</v>
      </c>
      <c r="E115" s="50">
        <v>70.09</v>
      </c>
      <c r="F115" s="51">
        <f t="shared" si="7"/>
        <v>1630.2934000000002</v>
      </c>
    </row>
    <row r="116" spans="1:6" ht="39.75" customHeight="1" x14ac:dyDescent="0.15">
      <c r="A116" s="75" t="s">
        <v>222</v>
      </c>
      <c r="B116" s="93" t="s">
        <v>122</v>
      </c>
      <c r="C116" s="48" t="s">
        <v>13</v>
      </c>
      <c r="D116" s="74">
        <v>6.25</v>
      </c>
      <c r="E116" s="50">
        <v>1586</v>
      </c>
      <c r="F116" s="51">
        <f t="shared" si="7"/>
        <v>9912.5</v>
      </c>
    </row>
    <row r="117" spans="1:6" ht="39.75" customHeight="1" x14ac:dyDescent="0.15">
      <c r="A117" s="75" t="s">
        <v>223</v>
      </c>
      <c r="B117" s="93" t="s">
        <v>123</v>
      </c>
      <c r="C117" s="48" t="s">
        <v>14</v>
      </c>
      <c r="D117" s="74">
        <v>26.23</v>
      </c>
      <c r="E117" s="50">
        <v>346.25</v>
      </c>
      <c r="F117" s="51">
        <f t="shared" si="7"/>
        <v>9082.1375000000007</v>
      </c>
    </row>
    <row r="118" spans="1:6" ht="66.75" customHeight="1" x14ac:dyDescent="0.15">
      <c r="A118" s="47" t="s">
        <v>224</v>
      </c>
      <c r="B118" s="93" t="s">
        <v>115</v>
      </c>
      <c r="C118" s="48" t="s">
        <v>12</v>
      </c>
      <c r="D118" s="49">
        <v>42.25</v>
      </c>
      <c r="E118" s="50">
        <v>270.25</v>
      </c>
      <c r="F118" s="51">
        <f t="shared" si="7"/>
        <v>11418.0625</v>
      </c>
    </row>
    <row r="119" spans="1:6" ht="40.5" customHeight="1" x14ac:dyDescent="0.15">
      <c r="A119" s="47" t="s">
        <v>225</v>
      </c>
      <c r="B119" s="93" t="s">
        <v>24</v>
      </c>
      <c r="C119" s="48" t="s">
        <v>14</v>
      </c>
      <c r="D119" s="49">
        <v>136.25</v>
      </c>
      <c r="E119" s="60">
        <v>313.26</v>
      </c>
      <c r="F119" s="51">
        <f t="shared" si="7"/>
        <v>42681.674999999996</v>
      </c>
    </row>
    <row r="120" spans="1:6" ht="60.75" customHeight="1" x14ac:dyDescent="0.15">
      <c r="A120" s="47" t="s">
        <v>226</v>
      </c>
      <c r="B120" s="93" t="s">
        <v>53</v>
      </c>
      <c r="C120" s="48" t="s">
        <v>12</v>
      </c>
      <c r="D120" s="49">
        <v>84.25</v>
      </c>
      <c r="E120" s="60">
        <v>270.25</v>
      </c>
      <c r="F120" s="51">
        <f t="shared" si="7"/>
        <v>22768.5625</v>
      </c>
    </row>
    <row r="121" spans="1:6" ht="60.75" customHeight="1" x14ac:dyDescent="0.15">
      <c r="A121" s="47" t="s">
        <v>227</v>
      </c>
      <c r="B121" s="93" t="s">
        <v>54</v>
      </c>
      <c r="C121" s="48" t="s">
        <v>12</v>
      </c>
      <c r="D121" s="49">
        <v>53.26</v>
      </c>
      <c r="E121" s="60">
        <v>271.36</v>
      </c>
      <c r="F121" s="51">
        <f t="shared" si="7"/>
        <v>14452.633600000001</v>
      </c>
    </row>
    <row r="122" spans="1:6" ht="47.25" customHeight="1" x14ac:dyDescent="0.15">
      <c r="A122" s="47" t="s">
        <v>228</v>
      </c>
      <c r="B122" s="1" t="s">
        <v>124</v>
      </c>
      <c r="C122" s="48" t="s">
        <v>14</v>
      </c>
      <c r="D122" s="49">
        <v>82.26</v>
      </c>
      <c r="E122" s="60">
        <v>238.32</v>
      </c>
      <c r="F122" s="51">
        <f t="shared" si="7"/>
        <v>19604.2032</v>
      </c>
    </row>
    <row r="123" spans="1:6" ht="137.25" customHeight="1" x14ac:dyDescent="0.15">
      <c r="A123" s="47" t="s">
        <v>229</v>
      </c>
      <c r="B123" s="1" t="s">
        <v>125</v>
      </c>
      <c r="C123" s="48" t="s">
        <v>17</v>
      </c>
      <c r="D123" s="49">
        <v>6</v>
      </c>
      <c r="E123" s="60">
        <v>2971</v>
      </c>
      <c r="F123" s="51">
        <f t="shared" si="7"/>
        <v>17826</v>
      </c>
    </row>
    <row r="124" spans="1:6" ht="40.5" customHeight="1" x14ac:dyDescent="0.15">
      <c r="A124" s="47" t="s">
        <v>230</v>
      </c>
      <c r="B124" s="93" t="s">
        <v>126</v>
      </c>
      <c r="C124" s="48" t="s">
        <v>14</v>
      </c>
      <c r="D124" s="49">
        <v>223.25</v>
      </c>
      <c r="E124" s="60">
        <v>192.26</v>
      </c>
      <c r="F124" s="51">
        <f t="shared" si="7"/>
        <v>42922.044999999998</v>
      </c>
    </row>
    <row r="125" spans="1:6" ht="30" customHeight="1" x14ac:dyDescent="0.15">
      <c r="A125" s="47" t="s">
        <v>231</v>
      </c>
      <c r="B125" s="1" t="s">
        <v>56</v>
      </c>
      <c r="C125" s="48" t="s">
        <v>12</v>
      </c>
      <c r="D125" s="49">
        <v>126.25</v>
      </c>
      <c r="E125" s="60">
        <v>98.26</v>
      </c>
      <c r="F125" s="51">
        <f t="shared" si="7"/>
        <v>12405.325000000001</v>
      </c>
    </row>
    <row r="126" spans="1:6" ht="48.75" customHeight="1" x14ac:dyDescent="0.15">
      <c r="A126" s="47" t="s">
        <v>232</v>
      </c>
      <c r="B126" s="1" t="s">
        <v>60</v>
      </c>
      <c r="C126" s="48" t="s">
        <v>15</v>
      </c>
      <c r="D126" s="49">
        <v>745</v>
      </c>
      <c r="E126" s="60">
        <v>42.26</v>
      </c>
      <c r="F126" s="51">
        <f t="shared" si="7"/>
        <v>31483.699999999997</v>
      </c>
    </row>
    <row r="127" spans="1:6" ht="66.75" customHeight="1" x14ac:dyDescent="0.15">
      <c r="A127" s="47" t="s">
        <v>233</v>
      </c>
      <c r="B127" s="1" t="s">
        <v>93</v>
      </c>
      <c r="C127" s="48" t="s">
        <v>14</v>
      </c>
      <c r="D127" s="49">
        <v>152.26</v>
      </c>
      <c r="E127" s="60">
        <v>1122.25</v>
      </c>
      <c r="F127" s="51">
        <f t="shared" si="7"/>
        <v>170873.785</v>
      </c>
    </row>
    <row r="128" spans="1:6" ht="17.25" customHeight="1" x14ac:dyDescent="0.15">
      <c r="A128" s="112" t="s">
        <v>85</v>
      </c>
      <c r="B128" s="113"/>
      <c r="C128" s="113"/>
      <c r="D128" s="113"/>
      <c r="E128" s="132"/>
      <c r="F128" s="45">
        <f>SUM(F111:F127)</f>
        <v>457562.59270000004</v>
      </c>
    </row>
    <row r="129" spans="1:6" ht="17.25" customHeight="1" x14ac:dyDescent="0.15">
      <c r="A129" s="76"/>
      <c r="B129" s="77"/>
      <c r="C129" s="77"/>
      <c r="D129" s="78"/>
      <c r="E129" s="79"/>
      <c r="F129" s="80"/>
    </row>
    <row r="130" spans="1:6" ht="21" customHeight="1" x14ac:dyDescent="0.15">
      <c r="A130" s="9">
        <v>5</v>
      </c>
      <c r="B130" s="10" t="s">
        <v>61</v>
      </c>
      <c r="C130" s="11"/>
      <c r="D130" s="59"/>
      <c r="E130" s="12"/>
      <c r="F130" s="12"/>
    </row>
    <row r="131" spans="1:6" ht="45" customHeight="1" x14ac:dyDescent="0.15">
      <c r="A131" s="3" t="s">
        <v>234</v>
      </c>
      <c r="B131" s="4" t="s">
        <v>62</v>
      </c>
      <c r="C131" s="48" t="s">
        <v>63</v>
      </c>
      <c r="D131" s="49">
        <v>2</v>
      </c>
      <c r="E131" s="60">
        <v>6148.36</v>
      </c>
      <c r="F131" s="51">
        <f t="shared" ref="F131:F137" si="8">E131*D131</f>
        <v>12296.72</v>
      </c>
    </row>
    <row r="132" spans="1:6" ht="30" customHeight="1" x14ac:dyDescent="0.15">
      <c r="A132" s="3" t="s">
        <v>235</v>
      </c>
      <c r="B132" s="4" t="s">
        <v>64</v>
      </c>
      <c r="C132" s="48" t="s">
        <v>63</v>
      </c>
      <c r="D132" s="49">
        <v>4</v>
      </c>
      <c r="E132" s="60">
        <v>652</v>
      </c>
      <c r="F132" s="51">
        <f t="shared" si="8"/>
        <v>2608</v>
      </c>
    </row>
    <row r="133" spans="1:6" ht="31.5" customHeight="1" x14ac:dyDescent="0.15">
      <c r="A133" s="3" t="s">
        <v>236</v>
      </c>
      <c r="B133" s="4" t="s">
        <v>65</v>
      </c>
      <c r="C133" s="48" t="s">
        <v>63</v>
      </c>
      <c r="D133" s="49">
        <v>42</v>
      </c>
      <c r="E133" s="60">
        <v>182</v>
      </c>
      <c r="F133" s="51">
        <f t="shared" si="8"/>
        <v>7644</v>
      </c>
    </row>
    <row r="134" spans="1:6" ht="60" customHeight="1" x14ac:dyDescent="0.15">
      <c r="A134" s="5" t="s">
        <v>237</v>
      </c>
      <c r="B134" s="6" t="s">
        <v>98</v>
      </c>
      <c r="C134" s="48" t="s">
        <v>63</v>
      </c>
      <c r="D134" s="49">
        <v>18</v>
      </c>
      <c r="E134" s="60">
        <v>2075.36</v>
      </c>
      <c r="F134" s="51">
        <f t="shared" si="8"/>
        <v>37356.480000000003</v>
      </c>
    </row>
    <row r="135" spans="1:6" ht="58.5" customHeight="1" x14ac:dyDescent="0.15">
      <c r="A135" s="3" t="s">
        <v>238</v>
      </c>
      <c r="B135" s="94" t="s">
        <v>127</v>
      </c>
      <c r="C135" s="48" t="s">
        <v>67</v>
      </c>
      <c r="D135" s="49">
        <v>22</v>
      </c>
      <c r="E135" s="60">
        <v>1123</v>
      </c>
      <c r="F135" s="51">
        <f t="shared" si="8"/>
        <v>24706</v>
      </c>
    </row>
    <row r="136" spans="1:6" ht="73.5" customHeight="1" x14ac:dyDescent="0.15">
      <c r="A136" s="7" t="s">
        <v>239</v>
      </c>
      <c r="B136" s="4" t="s">
        <v>69</v>
      </c>
      <c r="C136" s="48" t="s">
        <v>68</v>
      </c>
      <c r="D136" s="49">
        <v>6</v>
      </c>
      <c r="E136" s="60">
        <v>1248</v>
      </c>
      <c r="F136" s="51">
        <f t="shared" si="8"/>
        <v>7488</v>
      </c>
    </row>
    <row r="137" spans="1:6" ht="46.5" customHeight="1" x14ac:dyDescent="0.15">
      <c r="A137" s="3" t="s">
        <v>240</v>
      </c>
      <c r="B137" s="4" t="s">
        <v>70</v>
      </c>
      <c r="C137" s="48" t="s">
        <v>68</v>
      </c>
      <c r="D137" s="49">
        <v>8</v>
      </c>
      <c r="E137" s="60">
        <v>832.89</v>
      </c>
      <c r="F137" s="51">
        <f t="shared" si="8"/>
        <v>6663.12</v>
      </c>
    </row>
    <row r="138" spans="1:6" ht="17.25" customHeight="1" x14ac:dyDescent="0.15">
      <c r="A138" s="114" t="s">
        <v>90</v>
      </c>
      <c r="B138" s="115"/>
      <c r="C138" s="115"/>
      <c r="D138" s="115"/>
      <c r="E138" s="134"/>
      <c r="F138" s="64">
        <f>SUM(F131:F137)</f>
        <v>98762.32</v>
      </c>
    </row>
    <row r="139" spans="1:6" ht="9.75" customHeight="1" x14ac:dyDescent="0.15">
      <c r="A139" s="81"/>
      <c r="B139" s="82"/>
      <c r="C139" s="82"/>
      <c r="D139" s="83"/>
      <c r="E139" s="84"/>
      <c r="F139" s="85"/>
    </row>
    <row r="140" spans="1:6" ht="15" customHeight="1" x14ac:dyDescent="0.15">
      <c r="A140" s="112" t="s">
        <v>118</v>
      </c>
      <c r="B140" s="113"/>
      <c r="C140" s="113"/>
      <c r="D140" s="113"/>
      <c r="E140" s="113"/>
      <c r="F140" s="132"/>
    </row>
    <row r="141" spans="1:6" ht="54.75" customHeight="1" x14ac:dyDescent="0.15">
      <c r="A141" s="47" t="s">
        <v>241</v>
      </c>
      <c r="B141" s="1" t="s">
        <v>27</v>
      </c>
      <c r="C141" s="48" t="s">
        <v>14</v>
      </c>
      <c r="D141" s="49">
        <v>623.55999999999995</v>
      </c>
      <c r="E141" s="60">
        <v>62.66</v>
      </c>
      <c r="F141" s="51">
        <f t="shared" ref="F141" si="9">E141*D141</f>
        <v>39072.269599999992</v>
      </c>
    </row>
    <row r="142" spans="1:6" ht="51.75" customHeight="1" x14ac:dyDescent="0.15">
      <c r="A142" s="47" t="s">
        <v>242</v>
      </c>
      <c r="B142" s="1" t="s">
        <v>101</v>
      </c>
      <c r="C142" s="48" t="s">
        <v>14</v>
      </c>
      <c r="D142" s="49">
        <v>121</v>
      </c>
      <c r="E142" s="60">
        <v>66.25</v>
      </c>
      <c r="F142" s="51">
        <f>E142*D142</f>
        <v>8016.25</v>
      </c>
    </row>
    <row r="143" spans="1:6" ht="79.5" customHeight="1" x14ac:dyDescent="0.15">
      <c r="A143" s="88" t="s">
        <v>243</v>
      </c>
      <c r="B143" s="87" t="s">
        <v>128</v>
      </c>
      <c r="C143" s="88" t="s">
        <v>133</v>
      </c>
      <c r="D143" s="89">
        <v>36</v>
      </c>
      <c r="E143" s="90">
        <v>202.2</v>
      </c>
      <c r="F143" s="90">
        <f t="shared" ref="F143:F147" si="10">SUM(D143*E143)</f>
        <v>7279.2</v>
      </c>
    </row>
    <row r="144" spans="1:6" ht="77.25" customHeight="1" x14ac:dyDescent="0.15">
      <c r="A144" s="88" t="s">
        <v>244</v>
      </c>
      <c r="B144" s="87" t="s">
        <v>129</v>
      </c>
      <c r="C144" s="88" t="s">
        <v>133</v>
      </c>
      <c r="D144" s="89">
        <v>12</v>
      </c>
      <c r="E144" s="90">
        <v>335.25</v>
      </c>
      <c r="F144" s="90">
        <f t="shared" si="10"/>
        <v>4023</v>
      </c>
    </row>
    <row r="145" spans="1:6" ht="86.25" customHeight="1" x14ac:dyDescent="0.15">
      <c r="A145" s="88" t="s">
        <v>245</v>
      </c>
      <c r="B145" s="87" t="s">
        <v>130</v>
      </c>
      <c r="C145" s="88" t="s">
        <v>131</v>
      </c>
      <c r="D145" s="89">
        <v>28.6</v>
      </c>
      <c r="E145" s="90">
        <v>162.34</v>
      </c>
      <c r="F145" s="90">
        <f t="shared" si="10"/>
        <v>4642.924</v>
      </c>
    </row>
    <row r="146" spans="1:6" ht="90" customHeight="1" x14ac:dyDescent="0.15">
      <c r="A146" s="97" t="s">
        <v>246</v>
      </c>
      <c r="B146" s="98" t="s">
        <v>134</v>
      </c>
      <c r="C146" s="97" t="s">
        <v>133</v>
      </c>
      <c r="D146" s="99">
        <v>103.258</v>
      </c>
      <c r="E146" s="100">
        <v>398.56</v>
      </c>
      <c r="F146" s="100">
        <f t="shared" si="10"/>
        <v>41154.508479999997</v>
      </c>
    </row>
    <row r="147" spans="1:6" ht="75.75" customHeight="1" x14ac:dyDescent="0.15">
      <c r="A147" s="97" t="s">
        <v>247</v>
      </c>
      <c r="B147" s="98" t="s">
        <v>135</v>
      </c>
      <c r="C147" s="97" t="s">
        <v>131</v>
      </c>
      <c r="D147" s="99">
        <v>62</v>
      </c>
      <c r="E147" s="100">
        <v>156.44999999999999</v>
      </c>
      <c r="F147" s="100">
        <f t="shared" si="10"/>
        <v>9699.9</v>
      </c>
    </row>
    <row r="148" spans="1:6" ht="18" customHeight="1" x14ac:dyDescent="0.15">
      <c r="A148" s="116" t="s">
        <v>132</v>
      </c>
      <c r="B148" s="116"/>
      <c r="C148" s="95"/>
      <c r="D148" s="95"/>
      <c r="E148" s="95"/>
      <c r="F148" s="96">
        <f>SUM(F141:F147)</f>
        <v>113888.05207999998</v>
      </c>
    </row>
    <row r="149" spans="1:6" ht="2.25" customHeight="1" x14ac:dyDescent="0.15"/>
    <row r="150" spans="1:6" ht="7.5" customHeight="1" x14ac:dyDescent="0.15"/>
    <row r="151" spans="1:6" ht="20.25" customHeight="1" x14ac:dyDescent="0.15">
      <c r="A151" s="117" t="s">
        <v>117</v>
      </c>
      <c r="B151" s="117"/>
      <c r="C151" s="117"/>
      <c r="D151" s="117"/>
      <c r="E151" s="117"/>
      <c r="F151" s="117"/>
    </row>
    <row r="152" spans="1:6" ht="76.5" customHeight="1" x14ac:dyDescent="0.15">
      <c r="A152" s="86" t="s">
        <v>248</v>
      </c>
      <c r="B152" s="87" t="s">
        <v>113</v>
      </c>
      <c r="C152" s="88" t="s">
        <v>114</v>
      </c>
      <c r="D152" s="89">
        <v>6</v>
      </c>
      <c r="E152" s="90">
        <v>7102.8</v>
      </c>
      <c r="F152" s="90">
        <f t="shared" ref="F152:F153" si="11">SUM(D152*E152)</f>
        <v>42616.800000000003</v>
      </c>
    </row>
    <row r="153" spans="1:6" ht="98.25" customHeight="1" x14ac:dyDescent="0.15">
      <c r="A153" s="86" t="s">
        <v>249</v>
      </c>
      <c r="B153" s="87" t="s">
        <v>116</v>
      </c>
      <c r="C153" s="88" t="s">
        <v>114</v>
      </c>
      <c r="D153" s="91">
        <v>7</v>
      </c>
      <c r="E153" s="90">
        <v>8300.25</v>
      </c>
      <c r="F153" s="90">
        <f t="shared" si="11"/>
        <v>58101.75</v>
      </c>
    </row>
    <row r="154" spans="1:6" ht="12.75" customHeight="1" x14ac:dyDescent="0.15">
      <c r="A154" s="101"/>
      <c r="B154" s="103" t="s">
        <v>136</v>
      </c>
      <c r="C154" s="58"/>
      <c r="D154" s="59"/>
      <c r="E154" s="58"/>
      <c r="F154" s="102">
        <f>SUM(F152:F153)</f>
        <v>100718.55</v>
      </c>
    </row>
    <row r="156" spans="1:6" ht="12.75" customHeight="1" x14ac:dyDescent="0.15">
      <c r="A156" s="111" t="s">
        <v>137</v>
      </c>
      <c r="B156" s="111"/>
      <c r="C156" s="111"/>
      <c r="D156" s="111"/>
      <c r="E156" s="111"/>
      <c r="F156" s="104">
        <f>F108+F128+F138+F148</f>
        <v>745475.44067999988</v>
      </c>
    </row>
    <row r="158" spans="1:6" ht="12.75" customHeight="1" x14ac:dyDescent="0.15">
      <c r="A158" s="118" t="s">
        <v>138</v>
      </c>
      <c r="B158" s="119"/>
      <c r="C158" s="119"/>
      <c r="D158" s="119"/>
      <c r="E158" s="119"/>
      <c r="F158" s="133"/>
    </row>
    <row r="159" spans="1:6" ht="12.75" customHeight="1" x14ac:dyDescent="0.15">
      <c r="A159" s="86"/>
      <c r="B159" s="86"/>
      <c r="C159" s="48"/>
      <c r="D159" s="49"/>
      <c r="E159" s="48"/>
      <c r="F159" s="90">
        <f t="shared" ref="F159" si="12">SUM(D159*E159)</f>
        <v>0</v>
      </c>
    </row>
    <row r="160" spans="1:6" ht="12.75" customHeight="1" x14ac:dyDescent="0.15">
      <c r="A160" s="46" t="s">
        <v>22</v>
      </c>
      <c r="B160" s="2" t="s">
        <v>21</v>
      </c>
      <c r="C160" s="43"/>
      <c r="D160" s="44"/>
      <c r="E160" s="45"/>
      <c r="F160" s="45"/>
    </row>
    <row r="161" spans="1:6" ht="48.75" customHeight="1" x14ac:dyDescent="0.15">
      <c r="A161" s="68" t="s">
        <v>250</v>
      </c>
      <c r="B161" s="15" t="s">
        <v>139</v>
      </c>
      <c r="C161" s="69" t="s">
        <v>14</v>
      </c>
      <c r="D161" s="70">
        <v>275</v>
      </c>
      <c r="E161" s="51">
        <v>39.26</v>
      </c>
      <c r="F161" s="51">
        <f t="shared" ref="F161:F165" si="13">E161*D161</f>
        <v>10796.5</v>
      </c>
    </row>
    <row r="162" spans="1:6" ht="36" customHeight="1" x14ac:dyDescent="0.15">
      <c r="A162" s="68" t="s">
        <v>251</v>
      </c>
      <c r="B162" s="15" t="s">
        <v>109</v>
      </c>
      <c r="C162" s="72" t="s">
        <v>14</v>
      </c>
      <c r="D162" s="70">
        <v>14.25</v>
      </c>
      <c r="E162" s="51">
        <v>116.32</v>
      </c>
      <c r="F162" s="51">
        <f t="shared" si="13"/>
        <v>1657.56</v>
      </c>
    </row>
    <row r="163" spans="1:6" ht="36.75" customHeight="1" x14ac:dyDescent="0.15">
      <c r="A163" s="47" t="s">
        <v>252</v>
      </c>
      <c r="B163" s="16" t="s">
        <v>110</v>
      </c>
      <c r="C163" s="48" t="s">
        <v>13</v>
      </c>
      <c r="D163" s="49">
        <v>12.26</v>
      </c>
      <c r="E163" s="60">
        <v>116.23</v>
      </c>
      <c r="F163" s="51">
        <f t="shared" si="13"/>
        <v>1424.9798000000001</v>
      </c>
    </row>
    <row r="164" spans="1:6" ht="35.25" customHeight="1" x14ac:dyDescent="0.15">
      <c r="A164" s="47" t="s">
        <v>253</v>
      </c>
      <c r="B164" s="16" t="s">
        <v>112</v>
      </c>
      <c r="C164" s="48" t="s">
        <v>13</v>
      </c>
      <c r="D164" s="49">
        <v>16.8</v>
      </c>
      <c r="E164" s="60">
        <v>223</v>
      </c>
      <c r="F164" s="51">
        <f t="shared" si="13"/>
        <v>3746.4</v>
      </c>
    </row>
    <row r="165" spans="1:6" ht="37.5" customHeight="1" x14ac:dyDescent="0.15">
      <c r="A165" s="47" t="s">
        <v>254</v>
      </c>
      <c r="B165" s="1" t="s">
        <v>72</v>
      </c>
      <c r="C165" s="48" t="s">
        <v>13</v>
      </c>
      <c r="D165" s="49">
        <v>36</v>
      </c>
      <c r="E165" s="60">
        <v>260</v>
      </c>
      <c r="F165" s="51">
        <f t="shared" si="13"/>
        <v>9360</v>
      </c>
    </row>
    <row r="166" spans="1:6" ht="12.75" customHeight="1" x14ac:dyDescent="0.15">
      <c r="A166" s="112" t="s">
        <v>84</v>
      </c>
      <c r="B166" s="113"/>
      <c r="C166" s="113"/>
      <c r="D166" s="113"/>
      <c r="E166" s="132"/>
      <c r="F166" s="45">
        <f>SUM(F161:F165)</f>
        <v>26985.4398</v>
      </c>
    </row>
    <row r="167" spans="1:6" ht="12.75" customHeight="1" x14ac:dyDescent="0.15">
      <c r="A167" s="52"/>
      <c r="B167" s="53"/>
      <c r="C167" s="53"/>
      <c r="D167" s="54"/>
      <c r="E167" s="55"/>
      <c r="F167" s="56"/>
    </row>
    <row r="168" spans="1:6" ht="12.75" customHeight="1" x14ac:dyDescent="0.15">
      <c r="A168" s="57" t="s">
        <v>23</v>
      </c>
      <c r="B168" s="2" t="s">
        <v>74</v>
      </c>
      <c r="C168" s="58"/>
      <c r="D168" s="59"/>
      <c r="E168" s="12"/>
      <c r="F168" s="58"/>
    </row>
    <row r="169" spans="1:6" ht="40.5" customHeight="1" x14ac:dyDescent="0.15">
      <c r="A169" s="65" t="s">
        <v>255</v>
      </c>
      <c r="B169" s="1" t="s">
        <v>92</v>
      </c>
      <c r="C169" s="73" t="s">
        <v>14</v>
      </c>
      <c r="D169" s="74">
        <v>96</v>
      </c>
      <c r="E169" s="50">
        <v>8.36</v>
      </c>
      <c r="F169" s="51">
        <f t="shared" ref="F169:F182" si="14">E169*D169</f>
        <v>802.56</v>
      </c>
    </row>
    <row r="170" spans="1:6" ht="34.5" customHeight="1" x14ac:dyDescent="0.15">
      <c r="A170" s="47" t="s">
        <v>256</v>
      </c>
      <c r="B170" s="1" t="s">
        <v>119</v>
      </c>
      <c r="C170" s="48" t="s">
        <v>13</v>
      </c>
      <c r="D170" s="49">
        <v>21</v>
      </c>
      <c r="E170" s="50">
        <v>398.91</v>
      </c>
      <c r="F170" s="51">
        <f t="shared" si="14"/>
        <v>8377.11</v>
      </c>
    </row>
    <row r="171" spans="1:6" ht="35.25" customHeight="1" x14ac:dyDescent="0.15">
      <c r="A171" s="47" t="s">
        <v>257</v>
      </c>
      <c r="B171" s="1" t="s">
        <v>100</v>
      </c>
      <c r="C171" s="75" t="s">
        <v>14</v>
      </c>
      <c r="D171" s="49">
        <v>66</v>
      </c>
      <c r="E171" s="50">
        <v>121.77</v>
      </c>
      <c r="F171" s="51">
        <f t="shared" si="14"/>
        <v>8036.82</v>
      </c>
    </row>
    <row r="172" spans="1:6" ht="33" customHeight="1" x14ac:dyDescent="0.15">
      <c r="A172" s="75" t="s">
        <v>258</v>
      </c>
      <c r="B172" s="93" t="s">
        <v>123</v>
      </c>
      <c r="C172" s="48" t="s">
        <v>14</v>
      </c>
      <c r="D172" s="74">
        <v>26.23</v>
      </c>
      <c r="E172" s="50">
        <v>346.25</v>
      </c>
      <c r="F172" s="51">
        <f t="shared" si="14"/>
        <v>9082.1375000000007</v>
      </c>
    </row>
    <row r="173" spans="1:6" ht="28.5" customHeight="1" x14ac:dyDescent="0.15">
      <c r="A173" s="47" t="s">
        <v>259</v>
      </c>
      <c r="B173" s="93" t="s">
        <v>115</v>
      </c>
      <c r="C173" s="48" t="s">
        <v>12</v>
      </c>
      <c r="D173" s="49">
        <v>8.26</v>
      </c>
      <c r="E173" s="50">
        <v>270.25</v>
      </c>
      <c r="F173" s="51">
        <f t="shared" si="14"/>
        <v>2232.2649999999999</v>
      </c>
    </row>
    <row r="174" spans="1:6" ht="35.25" customHeight="1" x14ac:dyDescent="0.15">
      <c r="A174" s="47" t="s">
        <v>260</v>
      </c>
      <c r="B174" s="93" t="s">
        <v>24</v>
      </c>
      <c r="C174" s="48" t="s">
        <v>14</v>
      </c>
      <c r="D174" s="49">
        <v>32.26</v>
      </c>
      <c r="E174" s="60">
        <v>313.26</v>
      </c>
      <c r="F174" s="51">
        <f t="shared" si="14"/>
        <v>10105.767599999999</v>
      </c>
    </row>
    <row r="175" spans="1:6" ht="27.75" customHeight="1" x14ac:dyDescent="0.15">
      <c r="A175" s="47" t="s">
        <v>261</v>
      </c>
      <c r="B175" s="93" t="s">
        <v>53</v>
      </c>
      <c r="C175" s="48" t="s">
        <v>12</v>
      </c>
      <c r="D175" s="49">
        <v>32.25</v>
      </c>
      <c r="E175" s="60">
        <v>270.25</v>
      </c>
      <c r="F175" s="51">
        <f t="shared" si="14"/>
        <v>8715.5625</v>
      </c>
    </row>
    <row r="176" spans="1:6" ht="31.5" customHeight="1" x14ac:dyDescent="0.15">
      <c r="A176" s="47" t="s">
        <v>262</v>
      </c>
      <c r="B176" s="93" t="s">
        <v>54</v>
      </c>
      <c r="C176" s="48" t="s">
        <v>12</v>
      </c>
      <c r="D176" s="49">
        <v>12.25</v>
      </c>
      <c r="E176" s="60">
        <v>271.36</v>
      </c>
      <c r="F176" s="51">
        <f t="shared" si="14"/>
        <v>3324.1600000000003</v>
      </c>
    </row>
    <row r="177" spans="1:6" ht="39.75" customHeight="1" x14ac:dyDescent="0.15">
      <c r="A177" s="47" t="s">
        <v>263</v>
      </c>
      <c r="B177" s="1" t="s">
        <v>124</v>
      </c>
      <c r="C177" s="48" t="s">
        <v>14</v>
      </c>
      <c r="D177" s="49">
        <v>22</v>
      </c>
      <c r="E177" s="60">
        <v>238.32</v>
      </c>
      <c r="F177" s="51">
        <f t="shared" si="14"/>
        <v>5243.04</v>
      </c>
    </row>
    <row r="178" spans="1:6" ht="54" customHeight="1" x14ac:dyDescent="0.15">
      <c r="A178" s="47" t="s">
        <v>264</v>
      </c>
      <c r="B178" s="1" t="s">
        <v>125</v>
      </c>
      <c r="C178" s="48" t="s">
        <v>17</v>
      </c>
      <c r="D178" s="49">
        <v>2</v>
      </c>
      <c r="E178" s="60">
        <v>2971</v>
      </c>
      <c r="F178" s="51">
        <f t="shared" si="14"/>
        <v>5942</v>
      </c>
    </row>
    <row r="179" spans="1:6" ht="48" customHeight="1" x14ac:dyDescent="0.15">
      <c r="A179" s="47" t="s">
        <v>265</v>
      </c>
      <c r="B179" s="93" t="s">
        <v>126</v>
      </c>
      <c r="C179" s="48" t="s">
        <v>14</v>
      </c>
      <c r="D179" s="49">
        <v>42.25</v>
      </c>
      <c r="E179" s="60">
        <v>192.26</v>
      </c>
      <c r="F179" s="51">
        <f t="shared" si="14"/>
        <v>8122.9849999999997</v>
      </c>
    </row>
    <row r="180" spans="1:6" ht="43.5" customHeight="1" x14ac:dyDescent="0.15">
      <c r="A180" s="47" t="s">
        <v>266</v>
      </c>
      <c r="B180" s="1" t="s">
        <v>56</v>
      </c>
      <c r="C180" s="48" t="s">
        <v>12</v>
      </c>
      <c r="D180" s="49">
        <v>126.25</v>
      </c>
      <c r="E180" s="60">
        <v>98.26</v>
      </c>
      <c r="F180" s="51">
        <f t="shared" si="14"/>
        <v>12405.325000000001</v>
      </c>
    </row>
    <row r="181" spans="1:6" ht="51.75" customHeight="1" x14ac:dyDescent="0.15">
      <c r="A181" s="47" t="s">
        <v>267</v>
      </c>
      <c r="B181" s="1" t="s">
        <v>60</v>
      </c>
      <c r="C181" s="48" t="s">
        <v>15</v>
      </c>
      <c r="D181" s="49">
        <v>1352</v>
      </c>
      <c r="E181" s="60">
        <v>42.26</v>
      </c>
      <c r="F181" s="51">
        <f t="shared" si="14"/>
        <v>57135.519999999997</v>
      </c>
    </row>
    <row r="182" spans="1:6" ht="90" customHeight="1" x14ac:dyDescent="0.15">
      <c r="A182" s="47" t="s">
        <v>268</v>
      </c>
      <c r="B182" s="1" t="s">
        <v>142</v>
      </c>
      <c r="C182" s="48" t="s">
        <v>14</v>
      </c>
      <c r="D182" s="49">
        <v>275</v>
      </c>
      <c r="E182" s="60">
        <v>1122.25</v>
      </c>
      <c r="F182" s="51">
        <f t="shared" si="14"/>
        <v>308618.75</v>
      </c>
    </row>
    <row r="183" spans="1:6" ht="12.75" customHeight="1" x14ac:dyDescent="0.15">
      <c r="A183" s="112" t="s">
        <v>85</v>
      </c>
      <c r="B183" s="113"/>
      <c r="C183" s="113"/>
      <c r="D183" s="113"/>
      <c r="E183" s="132"/>
      <c r="F183" s="45">
        <f>SUM(F169:F182)</f>
        <v>448144.00260000001</v>
      </c>
    </row>
    <row r="184" spans="1:6" ht="12.75" customHeight="1" x14ac:dyDescent="0.15">
      <c r="A184" s="76"/>
      <c r="B184" s="77"/>
      <c r="C184" s="77"/>
      <c r="D184" s="78"/>
      <c r="E184" s="79"/>
      <c r="F184" s="80"/>
    </row>
    <row r="185" spans="1:6" ht="12.75" customHeight="1" x14ac:dyDescent="0.15">
      <c r="A185" s="9">
        <v>5</v>
      </c>
      <c r="B185" s="10" t="s">
        <v>61</v>
      </c>
      <c r="C185" s="11"/>
      <c r="D185" s="59"/>
      <c r="E185" s="12"/>
      <c r="F185" s="12"/>
    </row>
    <row r="186" spans="1:6" ht="54" customHeight="1" x14ac:dyDescent="0.15">
      <c r="A186" s="3" t="s">
        <v>269</v>
      </c>
      <c r="B186" s="4" t="s">
        <v>62</v>
      </c>
      <c r="C186" s="48" t="s">
        <v>63</v>
      </c>
      <c r="D186" s="49">
        <v>1</v>
      </c>
      <c r="E186" s="60">
        <v>6148.36</v>
      </c>
      <c r="F186" s="51">
        <f t="shared" ref="F186:F192" si="15">E186*D186</f>
        <v>6148.36</v>
      </c>
    </row>
    <row r="187" spans="1:6" ht="37.5" customHeight="1" x14ac:dyDescent="0.15">
      <c r="A187" s="3" t="s">
        <v>270</v>
      </c>
      <c r="B187" s="4" t="s">
        <v>64</v>
      </c>
      <c r="C187" s="48" t="s">
        <v>63</v>
      </c>
      <c r="D187" s="49">
        <v>2</v>
      </c>
      <c r="E187" s="60">
        <v>652</v>
      </c>
      <c r="F187" s="51">
        <f t="shared" si="15"/>
        <v>1304</v>
      </c>
    </row>
    <row r="188" spans="1:6" ht="42" customHeight="1" x14ac:dyDescent="0.15">
      <c r="A188" s="3" t="s">
        <v>271</v>
      </c>
      <c r="B188" s="4" t="s">
        <v>65</v>
      </c>
      <c r="C188" s="48" t="s">
        <v>63</v>
      </c>
      <c r="D188" s="49">
        <v>24</v>
      </c>
      <c r="E188" s="60">
        <v>182</v>
      </c>
      <c r="F188" s="51">
        <f t="shared" si="15"/>
        <v>4368</v>
      </c>
    </row>
    <row r="189" spans="1:6" ht="56.25" customHeight="1" x14ac:dyDescent="0.15">
      <c r="A189" s="5" t="s">
        <v>272</v>
      </c>
      <c r="B189" s="6" t="s">
        <v>98</v>
      </c>
      <c r="C189" s="48" t="s">
        <v>63</v>
      </c>
      <c r="D189" s="49">
        <v>12</v>
      </c>
      <c r="E189" s="60">
        <v>2075.36</v>
      </c>
      <c r="F189" s="51">
        <f t="shared" si="15"/>
        <v>24904.32</v>
      </c>
    </row>
    <row r="190" spans="1:6" ht="48" customHeight="1" x14ac:dyDescent="0.15">
      <c r="A190" s="3" t="s">
        <v>273</v>
      </c>
      <c r="B190" s="94" t="s">
        <v>127</v>
      </c>
      <c r="C190" s="48" t="s">
        <v>67</v>
      </c>
      <c r="D190" s="49">
        <v>12</v>
      </c>
      <c r="E190" s="60">
        <v>1123</v>
      </c>
      <c r="F190" s="51">
        <f t="shared" si="15"/>
        <v>13476</v>
      </c>
    </row>
    <row r="191" spans="1:6" ht="86.25" customHeight="1" x14ac:dyDescent="0.15">
      <c r="A191" s="7" t="s">
        <v>274</v>
      </c>
      <c r="B191" s="4" t="s">
        <v>69</v>
      </c>
      <c r="C191" s="48" t="s">
        <v>68</v>
      </c>
      <c r="D191" s="49">
        <v>2</v>
      </c>
      <c r="E191" s="60">
        <v>1248</v>
      </c>
      <c r="F191" s="51">
        <f t="shared" si="15"/>
        <v>2496</v>
      </c>
    </row>
    <row r="192" spans="1:6" ht="68.25" customHeight="1" x14ac:dyDescent="0.15">
      <c r="A192" s="3" t="s">
        <v>275</v>
      </c>
      <c r="B192" s="4" t="s">
        <v>70</v>
      </c>
      <c r="C192" s="48" t="s">
        <v>68</v>
      </c>
      <c r="D192" s="49">
        <v>3</v>
      </c>
      <c r="E192" s="60">
        <v>832.89</v>
      </c>
      <c r="F192" s="51">
        <f t="shared" si="15"/>
        <v>2498.67</v>
      </c>
    </row>
    <row r="193" spans="1:6" ht="12.75" customHeight="1" x14ac:dyDescent="0.15">
      <c r="A193" s="114" t="s">
        <v>90</v>
      </c>
      <c r="B193" s="115"/>
      <c r="C193" s="115"/>
      <c r="D193" s="115"/>
      <c r="E193" s="134"/>
      <c r="F193" s="64">
        <f>SUM(F186:F192)</f>
        <v>55195.35</v>
      </c>
    </row>
    <row r="194" spans="1:6" ht="12.75" customHeight="1" x14ac:dyDescent="0.15">
      <c r="A194" s="81"/>
      <c r="B194" s="82"/>
      <c r="C194" s="82"/>
      <c r="D194" s="83"/>
      <c r="E194" s="84"/>
      <c r="F194" s="85"/>
    </row>
    <row r="195" spans="1:6" ht="12.75" customHeight="1" x14ac:dyDescent="0.15">
      <c r="A195" s="112" t="s">
        <v>118</v>
      </c>
      <c r="B195" s="113"/>
      <c r="C195" s="113"/>
      <c r="D195" s="113"/>
      <c r="E195" s="113"/>
      <c r="F195" s="132"/>
    </row>
    <row r="196" spans="1:6" ht="88.5" customHeight="1" x14ac:dyDescent="0.15">
      <c r="A196" s="47" t="s">
        <v>276</v>
      </c>
      <c r="B196" s="1" t="s">
        <v>27</v>
      </c>
      <c r="C196" s="48" t="s">
        <v>14</v>
      </c>
      <c r="D196" s="49">
        <v>236</v>
      </c>
      <c r="E196" s="60">
        <v>62.66</v>
      </c>
      <c r="F196" s="51">
        <f t="shared" ref="F196" si="16">E196*D196</f>
        <v>14787.759999999998</v>
      </c>
    </row>
    <row r="197" spans="1:6" ht="67.5" customHeight="1" x14ac:dyDescent="0.15">
      <c r="A197" s="47" t="s">
        <v>277</v>
      </c>
      <c r="B197" s="1" t="s">
        <v>101</v>
      </c>
      <c r="C197" s="48" t="s">
        <v>14</v>
      </c>
      <c r="D197" s="49">
        <v>142.36000000000001</v>
      </c>
      <c r="E197" s="60">
        <v>66.25</v>
      </c>
      <c r="F197" s="51">
        <f>E197*D197</f>
        <v>9431.35</v>
      </c>
    </row>
    <row r="198" spans="1:6" ht="75" customHeight="1" x14ac:dyDescent="0.15">
      <c r="A198" s="88" t="s">
        <v>278</v>
      </c>
      <c r="B198" s="87" t="s">
        <v>128</v>
      </c>
      <c r="C198" s="88" t="s">
        <v>133</v>
      </c>
      <c r="D198" s="89">
        <v>36</v>
      </c>
      <c r="E198" s="90">
        <v>202.2</v>
      </c>
      <c r="F198" s="90">
        <f t="shared" ref="F198:F202" si="17">SUM(D198*E198)</f>
        <v>7279.2</v>
      </c>
    </row>
    <row r="199" spans="1:6" ht="92.25" customHeight="1" x14ac:dyDescent="0.15">
      <c r="A199" s="88" t="s">
        <v>279</v>
      </c>
      <c r="B199" s="87" t="s">
        <v>129</v>
      </c>
      <c r="C199" s="88" t="s">
        <v>133</v>
      </c>
      <c r="D199" s="89">
        <v>36</v>
      </c>
      <c r="E199" s="90">
        <v>335.25</v>
      </c>
      <c r="F199" s="90">
        <f t="shared" si="17"/>
        <v>12069</v>
      </c>
    </row>
    <row r="200" spans="1:6" ht="86.25" customHeight="1" x14ac:dyDescent="0.15">
      <c r="A200" s="88" t="s">
        <v>280</v>
      </c>
      <c r="B200" s="87" t="s">
        <v>130</v>
      </c>
      <c r="C200" s="88" t="s">
        <v>131</v>
      </c>
      <c r="D200" s="89">
        <v>14</v>
      </c>
      <c r="E200" s="90">
        <v>162.34</v>
      </c>
      <c r="F200" s="90">
        <f t="shared" si="17"/>
        <v>2272.7600000000002</v>
      </c>
    </row>
    <row r="201" spans="1:6" ht="94.5" customHeight="1" x14ac:dyDescent="0.15">
      <c r="A201" s="97" t="s">
        <v>281</v>
      </c>
      <c r="B201" s="98" t="s">
        <v>134</v>
      </c>
      <c r="C201" s="97" t="s">
        <v>133</v>
      </c>
      <c r="D201" s="99">
        <v>96</v>
      </c>
      <c r="E201" s="100">
        <v>398.56</v>
      </c>
      <c r="F201" s="100">
        <f t="shared" si="17"/>
        <v>38261.760000000002</v>
      </c>
    </row>
    <row r="202" spans="1:6" ht="66" customHeight="1" x14ac:dyDescent="0.15">
      <c r="A202" s="97" t="s">
        <v>282</v>
      </c>
      <c r="B202" s="98" t="s">
        <v>135</v>
      </c>
      <c r="C202" s="97" t="s">
        <v>131</v>
      </c>
      <c r="D202" s="99">
        <v>46</v>
      </c>
      <c r="E202" s="100">
        <v>156.44999999999999</v>
      </c>
      <c r="F202" s="100">
        <f t="shared" si="17"/>
        <v>7196.7</v>
      </c>
    </row>
    <row r="203" spans="1:6" ht="12.75" customHeight="1" x14ac:dyDescent="0.15">
      <c r="A203" s="116" t="s">
        <v>132</v>
      </c>
      <c r="B203" s="116"/>
      <c r="C203" s="95"/>
      <c r="D203" s="95"/>
      <c r="E203" s="95"/>
      <c r="F203" s="96">
        <f>SUM(F196:F202)</f>
        <v>91298.53</v>
      </c>
    </row>
    <row r="206" spans="1:6" ht="12.75" customHeight="1" x14ac:dyDescent="0.15">
      <c r="A206" s="117" t="s">
        <v>141</v>
      </c>
      <c r="B206" s="117"/>
      <c r="C206" s="117"/>
      <c r="D206" s="117"/>
      <c r="E206" s="117"/>
      <c r="F206" s="117"/>
    </row>
    <row r="207" spans="1:6" ht="90.75" customHeight="1" x14ac:dyDescent="0.15">
      <c r="A207" s="86" t="s">
        <v>283</v>
      </c>
      <c r="B207" s="87" t="s">
        <v>140</v>
      </c>
      <c r="C207" s="88" t="s">
        <v>114</v>
      </c>
      <c r="D207" s="89">
        <v>2</v>
      </c>
      <c r="E207" s="90">
        <v>7102.8</v>
      </c>
      <c r="F207" s="90">
        <f t="shared" ref="F207:F208" si="18">SUM(D207*E207)</f>
        <v>14205.6</v>
      </c>
    </row>
    <row r="208" spans="1:6" ht="101.25" customHeight="1" x14ac:dyDescent="0.15">
      <c r="A208" s="86" t="s">
        <v>284</v>
      </c>
      <c r="B208" s="87" t="s">
        <v>116</v>
      </c>
      <c r="C208" s="88" t="s">
        <v>114</v>
      </c>
      <c r="D208" s="91">
        <v>6</v>
      </c>
      <c r="E208" s="90">
        <v>8300.25</v>
      </c>
      <c r="F208" s="90">
        <f t="shared" si="18"/>
        <v>49801.5</v>
      </c>
    </row>
    <row r="209" spans="1:6" ht="12.75" customHeight="1" x14ac:dyDescent="0.15">
      <c r="A209" s="101"/>
      <c r="B209" s="103" t="s">
        <v>136</v>
      </c>
      <c r="C209" s="58"/>
      <c r="D209" s="59"/>
      <c r="E209" s="58"/>
      <c r="F209" s="102">
        <f>SUM(F207:F208)</f>
        <v>64007.1</v>
      </c>
    </row>
    <row r="211" spans="1:6" ht="12.75" customHeight="1" x14ac:dyDescent="0.15">
      <c r="A211" s="111" t="s">
        <v>143</v>
      </c>
      <c r="B211" s="111"/>
      <c r="C211" s="111"/>
      <c r="D211" s="111"/>
      <c r="E211" s="111"/>
      <c r="F211" s="104">
        <f>F166+F183+F193+F203+F209</f>
        <v>685630.42240000004</v>
      </c>
    </row>
    <row r="213" spans="1:6" ht="12.75" customHeight="1" x14ac:dyDescent="0.15">
      <c r="F213" s="105">
        <f>F93+F156+F211</f>
        <v>2115616.8023799998</v>
      </c>
    </row>
  </sheetData>
  <mergeCells count="25">
    <mergeCell ref="B7:E9"/>
    <mergeCell ref="A1:E2"/>
    <mergeCell ref="B3:E3"/>
    <mergeCell ref="A29:E29"/>
    <mergeCell ref="A44:E44"/>
    <mergeCell ref="A50:E50"/>
    <mergeCell ref="A81:E81"/>
    <mergeCell ref="A91:E91"/>
    <mergeCell ref="A93:D93"/>
    <mergeCell ref="A95:D95"/>
    <mergeCell ref="A151:F151"/>
    <mergeCell ref="A140:F140"/>
    <mergeCell ref="A148:B148"/>
    <mergeCell ref="A108:E108"/>
    <mergeCell ref="A138:E138"/>
    <mergeCell ref="A128:E128"/>
    <mergeCell ref="A195:F195"/>
    <mergeCell ref="A203:B203"/>
    <mergeCell ref="A206:F206"/>
    <mergeCell ref="A211:E211"/>
    <mergeCell ref="A156:E156"/>
    <mergeCell ref="A158:F158"/>
    <mergeCell ref="A166:E166"/>
    <mergeCell ref="A183:E183"/>
    <mergeCell ref="A193:E193"/>
  </mergeCells>
  <pageMargins left="0.57999999999999996" right="0.23622047244094491" top="0.43307086614173229" bottom="0.6" header="0.27559055118110237" footer="0.38"/>
  <pageSetup scale="95" orientation="portrait" horizontalDpi="300" verticalDpi="300" r:id="rId1"/>
  <headerFooter>
    <oddHeader>&amp;R&amp;8Página &amp;P de &amp;N</oddHeader>
    <oddFooter>&amp;C&amp;8DIRECTOR GENERAL: ING. JORGE DAVALOS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CATALOGO</vt:lpstr>
      <vt:lpstr>presupuesto</vt:lpstr>
      <vt:lpstr>presupuesto!Títulos_a_imprimir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2014-03-20T23:41:09Z</cp:lastPrinted>
  <dcterms:created xsi:type="dcterms:W3CDTF">2014-03-19T18:02:03Z</dcterms:created>
  <dcterms:modified xsi:type="dcterms:W3CDTF">2014-07-25T17:25:05Z</dcterms:modified>
</cp:coreProperties>
</file>