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rardo\Desktop\INVITACIONES 2015\MONTECILLO 1\"/>
    </mc:Choice>
  </mc:AlternateContent>
  <bookViews>
    <workbookView xWindow="0" yWindow="0" windowWidth="24000" windowHeight="9735"/>
  </bookViews>
  <sheets>
    <sheet name="Hoja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 i="1" l="1"/>
  <c r="D72" i="1"/>
  <c r="D73" i="1"/>
  <c r="D78" i="1"/>
  <c r="D82" i="1"/>
  <c r="D83" i="1"/>
  <c r="D84" i="1"/>
  <c r="D85" i="1"/>
  <c r="D99" i="1"/>
  <c r="D105" i="1"/>
  <c r="D14" i="1"/>
  <c r="D19" i="1"/>
  <c r="D23" i="1"/>
  <c r="D25" i="1"/>
  <c r="D26" i="1"/>
  <c r="D27" i="1"/>
  <c r="D28" i="1"/>
  <c r="D29" i="1"/>
</calcChain>
</file>

<file path=xl/sharedStrings.xml><?xml version="1.0" encoding="utf-8"?>
<sst xmlns="http://schemas.openxmlformats.org/spreadsheetml/2006/main" count="404" uniqueCount="290">
  <si>
    <t>COLEGIO DE POSTGRADUADOS</t>
  </si>
  <si>
    <t>Cliente:</t>
  </si>
  <si>
    <t>Obra:</t>
  </si>
  <si>
    <t>Lugar:</t>
  </si>
  <si>
    <t>MONTECILLOS, TEXCOCO, EDO. DE MEXICO</t>
  </si>
  <si>
    <t>DIAS DE EJECUCION</t>
  </si>
  <si>
    <t>PRESUPUESTO DE OBRA</t>
  </si>
  <si>
    <t>Código</t>
  </si>
  <si>
    <t>Concepto</t>
  </si>
  <si>
    <t>Unidad</t>
  </si>
  <si>
    <t>Cantidad</t>
  </si>
  <si>
    <t>P. Unitario</t>
  </si>
  <si>
    <t>Importe</t>
  </si>
  <si>
    <t>A</t>
  </si>
  <si>
    <t>DRENAJE</t>
  </si>
  <si>
    <t>1</t>
  </si>
  <si>
    <t>TRAZO Y NIVELACIÓN TOPOGRÁFICA DE TERRENO CON TEODOLITO INCLUYE EQUIPO  NECESARIO Y HERRAMIENTA, ASÍ COMO MANO DE OBRA PARA SU CORRECTA   EJECUCION.</t>
  </si>
  <si>
    <t>M2</t>
  </si>
  <si>
    <t>2</t>
  </si>
  <si>
    <t>EXCAVACIÓN DE TERRENO TIPO II POR MEDIOS MECANICOS PARA ABRIR CEPA   DE 1.00 M  DE ANCHO DEPOSITANDO MATERIAL PRODUCTO DE EXCAVACION   AL LADO DE LA CEPA. INCLUYE TRAXCAVO, OPERADOR, COMBUSTIBLE, MATERIALES  MISCELANEOS PARA NIVELACION Y CONTROL Y TODO LO NECESARIO PARA SU CORRECTA EJECUCION</t>
  </si>
  <si>
    <t>M3</t>
  </si>
  <si>
    <t>3</t>
  </si>
  <si>
    <t>NIVELACIÓN Y COMPACTACIÓN DE TERRENO EN FONDO DE CEPAS MEDIANTE   COMPACTADOR TIPO BAILARINA PARA GARANTIZAR PENDIENTE Y NIVELACIÓN DE   TUBERÍA. INCLUYE EQUIPO, MANO DE OBRA, CONSUMIBLES Y TODO LO NECESARIO   PARA SU CORRECTA EJECUCIÓN.</t>
  </si>
  <si>
    <t>4</t>
  </si>
  <si>
    <t>SUMINISTRO Y TENDIDO DE TUBO DE POLIETILENO DE ALTA DENSIDAD CORRUGA  DE ( PAD ) DE 15" DE DIAMETRO SISTEMA ESPIGA-CAMPANA, INMCLUYE MANEJO  ADECUADO DE TUBERÍA SEGÚN ESPECIFICACION DE FABRICANTE, CORTES, UNIONES  DESPERDICIO, MANO DE OBRA, EQUIPO Y TODO  LO NECESARIO   PARA SU CORRECTA EJECUCIÓN.</t>
  </si>
  <si>
    <t>ml</t>
  </si>
  <si>
    <t>5</t>
  </si>
  <si>
    <t>Cama de arena de 10 cm de espesor para asentar tubería, incluye: trazo y nivelación, materiales, mano de obra, equipo y herramienta.</t>
  </si>
  <si>
    <t>6</t>
  </si>
  <si>
    <t>Relleno con tepetate  para renivelacion de terreno compactado con bailarina en capas de 20 cm al 90% proctor,  incluye: el suministro del agua para la humedad óptima del material, la mano de  obra para la carga, acarreo libre, colocación  en capas, extendido, nivelación, incorporación de agua,  compactación, retiro del material sobrante, limpieza,  el equipo y la herramienta necesarios para la correcta ejecución de los trabajos. PUOT.</t>
  </si>
  <si>
    <t>m3</t>
  </si>
  <si>
    <t>7</t>
  </si>
  <si>
    <t>RELLENO A MANO DE CEPAS A BASE DE TERRENO PRODUCTO DE EXCAVACIÓN COM  PACTADO CON COMPACATDOR TIPO BAILARINA EN CAPAS DE 30 CMS CON RIEGO DE   AGUA, INCLUYE EQUIPO, MANO DE OBRA, HERRAMIENTA Y TODO LO NECESARIO  PARA SU CORRECTA EJECUCIÓN.</t>
  </si>
  <si>
    <t>8</t>
  </si>
  <si>
    <t>REGISTRO  DE  TABIQUE ROJO RECOCIDO CON MEDIDAS INTERIORES DE 1.00 X 1.00 X 2.00 MTS DE PROFUNDIDAD PROMEDIO CONSTRUÍDO CON  BASE DE FIRME DE 10 CM DE ESPESOR,  MUROS DE TABIQUE DE  14 CMS DE ANCHO,  CASTILLOS Y CADENAS  DE  15 CM ARMADO CON VARILLA DE 1/2 " CON ESTRIBOS A CADA 20 CM ASENTADO CON MORTERO CEM-CAL-  AREA PROPORCIÓN 1:1:6, CON JUNTAS DE 1.5 CMS. APLANADO PULIDO EN INTERIORES, COLOCACION DE REJILLA DE PISO CON BISAGRA DE F.O.F.O. DE 0.60 X 0.70 FIERRO COLADO  INCLUYENDO MARCO Y CONTRAMARCO , INCLUYE, MANO DE OBRA, MATERIALES, PRUEBAS, HERRAMIENTA Y TOPDO LO NECESARIO PARA SU CORRECTA EJECUCION.</t>
  </si>
  <si>
    <t>PZA</t>
  </si>
  <si>
    <t>9</t>
  </si>
  <si>
    <t>CORTE CON MÁQUINA Y DISCO DE DIAMANTE DE PISO DE VIALIDAD , BANQUETAS  Y GUARNICIONES, INCLUYE EQUIPO, DISCO DE CORTE, Y TODO LO NECESARIO   PARA SU CORRECTA EJECUCIÓN</t>
  </si>
  <si>
    <t>10</t>
  </si>
  <si>
    <t>DEMOLICIÓN POR MEDIOS MECÁNICOS DE PAVIMENTO, GUARNICIONES Y BANQUE  TAS, INCLUYENDO ACARREO LIBRE Y CARGA EN CAMIÓN FUERA DEL COLPOS.</t>
  </si>
  <si>
    <t>11</t>
  </si>
  <si>
    <t>CONSTRUCCIÓN DE GUARNICIÓN IGUAL A LA EXISTENTE EN DIMENSIONES Y FORMA  A BASE DE CONCRETO F C=200 K/CM2, INCLUYE TODO LO NECESARIO PARA SU   CORRECTA EJECUCIÓN.</t>
  </si>
  <si>
    <t>12</t>
  </si>
  <si>
    <t>CONSTRUCCIÓN DE BANQUETA Y CALLE A BASE DE CONCRETO F C= 200 K/CM2   REFORZADO CON MALLA ELECTROSOLDADA 6X6/10X10, ACABADO PULIDO ESCOBI  LLADO IGUAL AL EXISTENTE EN BANQUETAS Y ACABADO COMÚN EN VIALIDAD,   ESPESOR DE CONCRETO 20 CMS DE ESPESOR, INCLUYE: MATERIALES, MANO DE OBRA, HERRAMIENTA Y TODO LO NECESARIO PARA SU CORRECTA EJECUCION</t>
  </si>
  <si>
    <t>13</t>
  </si>
  <si>
    <t>14</t>
  </si>
  <si>
    <t>15</t>
  </si>
  <si>
    <t>Carga y acarreo  en camión volteo de materiales producto de demoliciones fuera del colegio  incluye acarreo libre dentro y fuera del colegio hasta tiro autorizado,  señalamientos y protección de seguridad, la carga, el vehículo para el acarreo, descarga, retorno, incluidos los tiempos inactivo y activos en el ciclo, la herramienta y el equipo necesarios para la correcta ejecución de los trabajos. PUOT.</t>
  </si>
  <si>
    <t>16</t>
  </si>
  <si>
    <t>17</t>
  </si>
  <si>
    <t>SUBTOTAL DRENAJE</t>
  </si>
  <si>
    <t>B</t>
  </si>
  <si>
    <t>BODEGA DE LABORATORIO DE SEMILLA</t>
  </si>
  <si>
    <t>18</t>
  </si>
  <si>
    <t>Desmantelamiento de bajadas de aguas negras o pluviales, de fierro fundido hasta de 10 cm de diámetro (4'' ), acarreo libre hasta 20.0 m incluye: la mano de obra, la herramienta,andamios y el equipo necesarios</t>
  </si>
  <si>
    <t>19</t>
  </si>
  <si>
    <t>Demolición por medios manuales de muros  y cubierta de tripaly de 2.40 m. de altura a base triplay de pino de 16 mm de espesor y polines de 4"x4" de madera de pino de 3a, hincados en el terreno con contraventeos a base de barrote de pino de 1 1/2"x 3 1/2", incluye: suministro de materiales, mano de obra, equipo, herramienta y desmontaje al termino de los trabajos.</t>
  </si>
  <si>
    <t>m2</t>
  </si>
  <si>
    <t>20</t>
  </si>
  <si>
    <t>Demolición por medios manuales de aplanados de mezcla, yeso o pastas en muros o plafones, incluye, retiro del material de demolicion fuera del campus a sitio autorizado, limpieza gruesa, mano de obra, herramienta y todo lo necesario para su correcta ejecucion.</t>
  </si>
  <si>
    <t>21</t>
  </si>
  <si>
    <t>Desmantelamiento de estructura de acero con acarreo libre hasta 20m. Incluye: destornillado, descenso, acarreo hasta el almacén del sitio, mano de obra, equipo y herramienta.  PUOT.</t>
  </si>
  <si>
    <t>kg</t>
  </si>
  <si>
    <t>22</t>
  </si>
  <si>
    <t>Desmontaje de lámina de asbesto canal estructural, hasta una altura de 10.00 m., incluye: destornillado, descenso, acarreo hasta el almacén del sitio, mano de obra, equipo y herramienta.</t>
  </si>
  <si>
    <t>23</t>
  </si>
  <si>
    <t>Desmontaje con recuperación de luminaria fluorescente de 30x240 cm. Hasta una altura de 3 m. incluye: desconexión, retiro de soporteria, andamios, acarreos hasta la bodega, mano de obra, equipo y herramienta.</t>
  </si>
  <si>
    <t>pza</t>
  </si>
  <si>
    <t>24</t>
  </si>
  <si>
    <t>Desmontaje de interruptor de seguridad de 3x60 A.con fusibles, incluye: desenergización, desconexión de tuberías y cables, mano de obra, equipo y herramienta.</t>
  </si>
  <si>
    <t>25</t>
  </si>
  <si>
    <t>Desmontaje de alimentación de instalación eléctrica  de 120 m de desarrollo a base tubería conduit y cables, incluye: cajas, soportería,  mano de obra, andamios, equipo y herramienta.</t>
  </si>
  <si>
    <t>lote</t>
  </si>
  <si>
    <t>26</t>
  </si>
  <si>
    <t>27</t>
  </si>
  <si>
    <t xml:space="preserve">  Dala de desplante de 15 x 20 cms, de concreto hecho en obra de F'c=200 kg/cm2, armado con 4 varillas del No. 3 y estribos del No.2 a cada 20 cms. Incluye: materiales,  acarreos en carretilla a 20 mts,  cortes, traslapes, desperdicios, habilitado, cimbrado acabado común, descimbrado limpieza, equipo y herramienta.  PUOT.</t>
  </si>
  <si>
    <t>m</t>
  </si>
  <si>
    <t>28</t>
  </si>
  <si>
    <t>Muro de 14 cm. de espesor, de tabique rojo recocido, asentado con mezcla cemento arena 1:5 acabado común, incluye: materiales, mano de obra, equipo y herramienta.</t>
  </si>
  <si>
    <t>29</t>
  </si>
  <si>
    <t>Castillo de 15x15 cm. de concreto hecho en obra de  F'c=200 kg/cm2,   acabado aparente, armado con 4 varillas de 3/8" y estribos del No.2 a cada 15 cm., incluye: materiales, acarreos, cortes, desperdicios, traslapes, amarres, cimbrado, coldado, descimbrado, mano de obra, equipo y herramienta.</t>
  </si>
  <si>
    <t>30</t>
  </si>
  <si>
    <t>Aplanado acabado fino en muros, con mezcla cemento arena 1:4,  incluye: materiales, mano de obra, equipo y herramienta.</t>
  </si>
  <si>
    <t>31</t>
  </si>
  <si>
    <t>Suministro y aplicación de pintura vinilica vinimex  color autorizado por la supervision , incluye:  preparación de la superficie, aplicación del sellador 5 x 1 y de la pintura, con las manos necesarias para el recubrimiento uniforme de la superficie y autorizado por la supervision, proteccion con plasticos y papel de mobiliario y piso,  limpieza, andamios, la herramienta y el equipo necesarios, para la correcta ejecución de los trabajos</t>
  </si>
  <si>
    <t>32</t>
  </si>
  <si>
    <t>Boquilla de aplanado fino a base de mezcla cemento-arena 1:4, incluye: materiales, mano de obra y herramienta</t>
  </si>
  <si>
    <t>33</t>
  </si>
  <si>
    <t xml:space="preserve">      SUMINISTRO Y COLOCACIÓN (NIVELACIÓN Y ALINEACIÓN), DE NÚCLEOS DE ANCLAJE A BASE DE 2 PLACAS DE ACERO 3/16" A-36. TIPO PC-1 DE 100 DE BASE INFERIOR, 50 DE BASE SUPERIOR Y 210 MM. DE ALTURA Y UNA PLACA DE ACERO 3/16" A-36. TIPO PC-2 DE 360 X 360 MM, CON 4 ANCLAS A BASE DE VARILLA DE 3/8" DE 20 CM Ò BARRENANCLAS DE 1/4" EN  COLUMNAS DE CONCRETO , PREVIO AL COLADO. INCLUYE: ELEVACIÓN, NIVELACION, FIJACIÓN,  APLICACIÓN DE SOLDADURA, PINTURA ANTICORROSIVA, MANIOBRAS, MANO DE OBRA, HERRAMIENTA, EQUIPO Y TODO LO NECESARIO PARA SU CORRECTA EJECUCIÓN.</t>
  </si>
  <si>
    <t>pza.</t>
  </si>
  <si>
    <t>34</t>
  </si>
  <si>
    <t xml:space="preserve">      SUMINISTRO Y COLOCACION DE VIGAS "IR-14"X50.60KG/M. INCLUYE: CORTES CON EQUIPO OXIGENO-ACETILENO,  PUNTEO, SOLDADURA SEGÚN ESPECIFICACIONES, DESCALIBRES, PRESENTACIÓN, AJUSTE EN SITIO Y MONTAJE.  LIMPIEZA, APLICACIÓN DE PINTURA ANTICORROSIVA, MANIOBRAS, MANO DE OBRA, HERRAMIENTA, EQUIPO Y TODO LO NECESARIO PARA SU CORRECTA EJECUCIÓN.</t>
  </si>
  <si>
    <t>kg.</t>
  </si>
  <si>
    <t>35</t>
  </si>
  <si>
    <t xml:space="preserve">      SUMINISTRO, HABILITADO Y MONTAJE DE LARGUEROS 6"-ZE-12, INCLUYE: CLIPS DE FIJACIÓN, TORNILLERÍA, CONTRAFLAMBEOS, MATERIALES, MANO DE OBRA, HERRAMIENTAS, MATERIALES DE CONSUMO Y DEMÁS CARGOS CORRESPONDIENTES POR UNIDAD DE OBRA TERMINADA.</t>
  </si>
  <si>
    <t>36</t>
  </si>
  <si>
    <t>Losacero cal. 20, armada con malla electrosoldada 6x6/10-10, con concreto premezclado estructural de F'c=250 kg/cm2, bombeado, incluye: conectores soldados, materiales, acarreos, cortes, desperdicios, mano de obra, equipo y herramienta</t>
  </si>
  <si>
    <t>37</t>
  </si>
  <si>
    <t>Escalera de 3 m. de altura por 4 m. de desarrollo  de 0.7 m. de ancho y 16 escalones de ángulo y solera de 1/8x1 pulgada  soldados a alfardas de ángulo de 1/8 x 1 pulgada,  con un barandal a base de dos tubos de 1 pulgada de diámetro exterior,  soportados a cada dos escalones con tubo de 90 cms. de altura,  con aplicación de primer anticorrosivo y acabado con pintura de esmalte,  Incluye: materiales, acarreos, cortes, desperdicios, aplicación de soldadura,  esmerilado, fijación, mano de obra, equipo y herramienta</t>
  </si>
  <si>
    <t>38</t>
  </si>
  <si>
    <t>Suministro y colocación de cubierta  aislante económico fabricado con la cara exterior de lámina galvanizada y pintada y la cara interior en Vinil blanco reforzado  color arena, con  centro de poliuretano rígido  de 1 1/2" de espesor. incluye tornilleria de fijacion autotaladrante de 1/4"  x 4" , con dos arandelas planas, sellador de caucho butilico de 3/4" x 3/32".  y todos los costos directos por los materiales utilizados para su correcta ejecucion, mano de obra, acarreos, andamiaje, elevaciones hasta el lugar de su utilizacion, herramientas, equipo de seguridad, limpieza y retiro de sobrantes fuera de la obra.</t>
  </si>
  <si>
    <t>39</t>
  </si>
  <si>
    <t>Suministro, fabricación y colocación de tapajuntas y/o botaguas metálico en lamina pintro cal 24 de 0.45 m de desarrollo calibre 24. Incluye: todos los costos directos por los materiales utilizados para su correcta ejecucion, mano de obra, acarreos, andamiaje, elevaciones hasta el lugar de su utilizacion, herramientas, equipo de seguridad, limpieza y retiro de sobrantes fuera de la obra.</t>
  </si>
  <si>
    <t>ML</t>
  </si>
  <si>
    <t>40</t>
  </si>
  <si>
    <t>Suministro y aplicación de pintura de esmalte en estructuras, Fire quim intumescente retardante de propagación de incendios, previa preparación de lasuperficie con una base de Primerquim, Imperquimia.</t>
  </si>
  <si>
    <t>41</t>
  </si>
  <si>
    <t>Suministro e instalacion de centro de carga tipo QO en gabinete nema 1 de 3F4H 240/120V, con zapatas principales en marco de 100 A, modelo QO120L125G, Incluye : acarreo de material, conexión y pruebas.  PUOT.</t>
  </si>
  <si>
    <t>Pieza</t>
  </si>
  <si>
    <t>42</t>
  </si>
  <si>
    <t>Suministro e instalacion de interruptor termomagnetico tipo QO DE 2x40 A, incluye: acarreo de material, conexión y pruebas.  PUOT.</t>
  </si>
  <si>
    <t>43</t>
  </si>
  <si>
    <t>Suministro e instalacion de interruptor termomagnetico tipo QO DE 1x15 A, incluye: acarreo de material, conexión y pruebas.  PUOT.</t>
  </si>
  <si>
    <t>44</t>
  </si>
  <si>
    <t>Suministro e instalacion de salida electrica para contacto con caja, lamina y tubo fierro galv. Pared delgada de 21mm, cable No. 10 y 12 marca marca kobrex con una longitud de desarrollo de 12 m incluye materiales, chalupas, apagador, mano de obra, andamios y todo lo necesario para su correcta funcionamiento.  PUOT.</t>
  </si>
  <si>
    <t>Salida</t>
  </si>
  <si>
    <t>45</t>
  </si>
  <si>
    <t>Suministro e instalacion de salida electrica para contacto 220v.bifasicos, independiente desde tablero de distrubucion para alimentar congeladores dentro de instalaciones. Con caja, lamina y tubo fierro galvanizado pared delgada de 21mm.,cable No. 10 y 12marca kobrex, clavija de seguridad de media vuelta  15 AMP. con una longitud de desarrollo de 12 M incluye todo lo necesario para su buen funcionamiento.  PUOT.</t>
  </si>
  <si>
    <t>46</t>
  </si>
  <si>
    <t>Luminaria para exteriores reflector tecnoline, incluye: suministro, colocación, mano de obra, herramienta y todo lo necesario para su correcta ejecución</t>
  </si>
  <si>
    <t>47</t>
  </si>
  <si>
    <t>Luminaria con gabinete lineal LED BL de sobremoter marca magg, integra un driver por lo que puede conectarse a corriente de 100 a 240v, fabricado en aluminio con acabado color blanco y reflector de acrilico, incluye: suministro, colocación, mano de obra, herramienta y todo lo necesario para su correcta ejecución</t>
  </si>
  <si>
    <t>48</t>
  </si>
  <si>
    <t xml:space="preserve"> Limpieza fina en piso, muros, accesorios, puertas y cristales, incluye, todos los materiales en general, equipo, herramienta, mano de obra, y todo lo necesario para la correcta ejecución del trabajo</t>
  </si>
  <si>
    <t>jor</t>
  </si>
  <si>
    <t>TOTAL BODEGA DE LABORATORIO DE SEMILLA</t>
  </si>
  <si>
    <t>C</t>
  </si>
  <si>
    <t>49</t>
  </si>
  <si>
    <t>50</t>
  </si>
  <si>
    <t>51</t>
  </si>
  <si>
    <t>52</t>
  </si>
  <si>
    <t>53</t>
  </si>
  <si>
    <t>Demolición de firme de concreto armado, con rompedora neumática, incluye: equipo de corte, rompedora, mano de obra, andamios,  la herramienta  y retiro del material producto de la demolicion fuera del campus a tiro autorizado por el municipio,  y todo lo necesario para la correcta ejecución de los trabajos PUOT.</t>
  </si>
  <si>
    <t>54</t>
  </si>
  <si>
    <t>55</t>
  </si>
  <si>
    <t>TON</t>
  </si>
  <si>
    <t>56</t>
  </si>
  <si>
    <t>57</t>
  </si>
  <si>
    <t>KG</t>
  </si>
  <si>
    <t>58</t>
  </si>
  <si>
    <t>59</t>
  </si>
  <si>
    <t>60</t>
  </si>
  <si>
    <t>61</t>
  </si>
  <si>
    <t>62</t>
  </si>
  <si>
    <t>63</t>
  </si>
  <si>
    <t>64</t>
  </si>
  <si>
    <t>65</t>
  </si>
  <si>
    <t>66</t>
  </si>
  <si>
    <t>SUMINISTRO, HABILITADO Y MONTAJE DE ARMADURA  METALICA DE ACERODE PTR DE 2" 4" CAL. 12 LAMINA NEGRA  PIEZA DE 5.40 MTS. ( 4.53 K/ML.). INCLUYE RETIRO DE OXIDO MEDIANTE LIJA Y CEPILLO DE ALAMBRE, APLICACIÓN DE UNA MANO DE ANTICORROSIVO MA</t>
  </si>
  <si>
    <t>67</t>
  </si>
  <si>
    <t>ZAPATA DE CONCRETO ARMADO DE 1.00X 1.00 ARMADO CON DOBLE REFUERZO DE VARILLA DE 3/8" ESPESOR DE 20 CMS. CONCRETO F´C= 200 KG/CM2, INCLUYE: CORTE CON MÁQUINA POR EL PERÍMETRO DE LA ZAPATA, DEMOLICIÓN DE PISO DE CONCRETO, EXCAVACIÓN, FIRME DE CO</t>
  </si>
  <si>
    <t>68</t>
  </si>
  <si>
    <t>CANALÓN DE LÁMINA GALVANIZADA CAL. 22 PINTRO CON UN DESARROLLO DE 0.61 M, DOBLEZ Y REFUERZOS DE LÁMINA, INCLUYE FIJACIÓN AL TECHO Y A LA ESTRUCTURA, INCLUYE: MATERIALES, FABRICACIÓN DE BASES DE ÁNGULO DE 1 1/4", SOLDADOS  A LA ESTRUCTURA,  Y T</t>
  </si>
  <si>
    <t>69</t>
  </si>
  <si>
    <t>CONTRATRABE DE DESPLANTE DE COMEDERO, SECCIÓN DE 15 X 40 CMS. ARMADO CON 4 VARILLAS DE 3/8" ESTRIBOS DE ALAMBRÓN A CADA 15 CMS. CONCRETO F´C= 200 KG/CM2, INCLUYE: TRAZO, NIVELACIÓN, HABILITADO Y ARMADO DE ACERO, CIMBRADO, COLADO Y DESCIMBRADO,</t>
  </si>
  <si>
    <t>70</t>
  </si>
  <si>
    <t>GUARNICIÓN DE CONCRETO ARMADO SECCIÓN VARIABLE DE 15 A 25 CMS. ARMADO CON DOS VARILLAS DE 3/8" ESTRIBOS DE ALAMBRÓN DE 1/4"  CADA 15 CMS. EN FORMA DE "C" UNA SOLA RAMA, CONCRETO F´C= 200 KG/ CM2, INCLUYE: TRAZO, NIVELACIÓN, HABILITADO Y ARMADO</t>
  </si>
  <si>
    <t>71</t>
  </si>
  <si>
    <t>SUMINISTRO, HABILITADO Y MONTAJE DE POSTES A BASE DE TUBO DE ACERO GALVANIZADO CEDULA 40 TIPO A  ASTM-120  DE 2" DE DIAMETRO (16.21 K/ML ). INCLUYE CORTES, DEPSERDICIOS, MANO DE OBRA, EQUIPO, HERRAMIENTA Y TODO LO NECESARIO PARA SU CORRECTA EJECUCIÓN.</t>
  </si>
  <si>
    <t>72</t>
  </si>
  <si>
    <t>FIRME DE 10 CM. DE ESPESOR, DE CONCRETO F'C=200 KG/CM2 ACABADO ACANALADO ,  CON LLANA METÁLICA, ARMADO CON MALLA ELECTROSOLDADA 6X6/10-10, INCLUYE: MATERIALES, ACARREOS, PREPARACIÓN DE LA SUPERFICIE, NIVELACIÓN, CIMBRADO</t>
  </si>
  <si>
    <t>73</t>
  </si>
  <si>
    <t xml:space="preserve">SUMINISTRO, HABILITADO Y MONTAJE DE ARMADURA DE ANGULO  , INCLUYE ACARREO, DESPERDICIOS, </t>
  </si>
  <si>
    <t>74</t>
  </si>
  <si>
    <t>Suministro y colocacion de cubierta de  pelicula pentacapa de polietileno al 30 % de sombra con antioxidantes y protectores UV con duracion de 2 años inluye; accesorios para fijacion, mano de obra, materiales, desperdicios, andamios, herramienta, equipo y todo lo necesario para su correcta ejecucucion.</t>
  </si>
  <si>
    <t>75</t>
  </si>
  <si>
    <t>Suministro, colocacion y tendido de arena de mina para camas, el precio incluye acarreo de arena, mano de obra materiales, equipo,  herramienta y todo lo necesario para su correcta ejecucion.</t>
  </si>
  <si>
    <t>76</t>
  </si>
  <si>
    <t>Limpieza fina de la obra para entrega, para volumenes mayores, incluye: materiales, mano de obra, equipo y herramienta.</t>
  </si>
  <si>
    <t>77</t>
  </si>
  <si>
    <t>78</t>
  </si>
  <si>
    <t>79</t>
  </si>
  <si>
    <t>Acarreo en camión de material producto de la excavación y/o demolición fuera de la obra, para volumenes mayores, incluye: carga manual, equipo y herramienta.</t>
  </si>
  <si>
    <t>80</t>
  </si>
  <si>
    <t>81</t>
  </si>
  <si>
    <t>PUERTAS DOBLES EN GRANJA DE VACUNOS DE 3.00 A 4.00 M DE ANCHO X 1.50 M. DE ALTURA</t>
  </si>
  <si>
    <t>82</t>
  </si>
  <si>
    <t>PUERTAS DOBLES EN GRANJA DE VACUNOS DE 5.00 A 6.00 M DE ANCHO X 1.50 M. DE ALTURA</t>
  </si>
  <si>
    <t>83</t>
  </si>
  <si>
    <t>PUERTA SENCILLA EN GRANJA DE VACUNOS DE 1.03 M DE ANCHO X 1.50 M. DE ALTURA</t>
  </si>
  <si>
    <t>84</t>
  </si>
  <si>
    <t>CUBIERTA</t>
  </si>
  <si>
    <t>303-EST-02-012</t>
  </si>
  <si>
    <t>Estructura metálica (canal monten) incluye: materiales, acarreos, cortes, trazo, habilitado, soldadura, aplicación de primer anticorrosivo, montaje, mano de obra, equipo y herramienta.</t>
  </si>
  <si>
    <t>306-PYP-05-016</t>
  </si>
  <si>
    <t>Pintura de esmalte 100 de la marca Comex, en estructura en perfiles PTR. aplicada con compresora, a dos manos, incluye: preparación de la superficie, materiales, mano de obra, equipo y herramienta.</t>
  </si>
  <si>
    <t>303-EST-03-003</t>
  </si>
  <si>
    <t>Canalón de lámina galvanizada cal. 22 con un desarrollo de 1.00 m, con refuerzos de angulo de fierro, incluye: materiales, acarreos, cortes, soldadura, mano de obra, equipo y herramienta.</t>
  </si>
  <si>
    <t>M</t>
  </si>
  <si>
    <t>303-EST-03-008</t>
  </si>
  <si>
    <t>Lámina pintro R-101, cal. 24, en cubierta metálica, incluye: materiales, acarreos, elevación, fijación, mano de obra, equipo y herramienta.</t>
  </si>
  <si>
    <t>314-IHS-06-018</t>
  </si>
  <si>
    <t>Tubo de pvc de 100mm RD-26 campana para cementar, incluye: suministro de materiales, acarreos, instalación, pruebas, mano de obra, equipo y herramienta.</t>
  </si>
  <si>
    <t>TOTAL CUBIERTA</t>
  </si>
  <si>
    <t>ALBAÑILERIAS</t>
  </si>
  <si>
    <t>DESPALME10</t>
  </si>
  <si>
    <t>Despalme de 10 cms. de espesor de capa vegetal a maquina, incluye: mano de obra, equipo y herramienta.</t>
  </si>
  <si>
    <t>APLF15PB</t>
  </si>
  <si>
    <t>Aplanado acabado fino en muros de planta baja, con mezcla cemento arena 1:5,  incluye: materiales, mano de obra, equipo y herramienta.</t>
  </si>
  <si>
    <t>CA15154</t>
  </si>
  <si>
    <t>Castillo de 15x15 cm. de concreto hecho en obra de  F'c=150 kg/cm2.,   acabado comun, armado con armex  15-15-4., incluye: materiales, acarreos, cortes, desperdicios, traslapes, amrres, cimbrado, colado, descimbrado, mano de obra, equipo y herramienta.</t>
  </si>
  <si>
    <t>D151543</t>
  </si>
  <si>
    <t>Cadena de 15x15 cm. de concreto hecho en obra de  F'c=200 kg/cm2,   acabado común, armado con 4 varillas de 3/8" y estribos del No.2 a cada 20 cm., incluye: materiales, acarreos, cortes, desperdicios, traslapes, amarres, cimbrado, coldado, descimbrado, mano de obra, equipo y herramienta.</t>
  </si>
  <si>
    <t>FCA0810</t>
  </si>
  <si>
    <t>Firme de  8 cm. de espesor, de concreto F'c=200 kg/cm2 acabado con llana metálica, armado con malla electrosoldada 6x6/10-10, incluye: materiales, acarreos, preparación de la superficie, nivelación, cimbrado colado, mano de obra, equipo y herramienta.</t>
  </si>
  <si>
    <t>BANQ8P</t>
  </si>
  <si>
    <t>Banqueta de 8 cm. de concreto hecho en obra de 'Fc=150 KG/CM2, acabado escobillado, en tableros de 2.40x2.40 m, incluye: preparación de la superficie, cimbrado de fronteras, colado, materiales, mano de obra, equipo y herramienta.</t>
  </si>
  <si>
    <t>PTAACP</t>
  </si>
  <si>
    <t>Puerta de acceso principal de 1.10x2.40 m., a base de perfiles de acero, ángulo, solera y perfiles tubulares de acuerdo a proyecto, acbado con pintura de esmalte, incluye; suministro de materiales, acarreos, cortes, desperdicios, soldaura, emplastecido, bisagras, jaladera, cerradura, colocación, mano de obra, equipo y herramienta.</t>
  </si>
  <si>
    <t>RETB</t>
  </si>
  <si>
    <t>Relleno con tepetate, compactado con bailarina al 90% proctor, adicionando agua, incluye: mano de obra, equipo y herramienta.</t>
  </si>
  <si>
    <t>EAM02IA</t>
  </si>
  <si>
    <t>Excavación a cielo abierto, por medios manuales de 0 a -2.00 m, en material tipo I,  zona A, incluye: mano de obra, equipo y herramienta</t>
  </si>
  <si>
    <t>COMBAI</t>
  </si>
  <si>
    <t>Afine, nivelación y compactación del fondo de la excavación con bailarina, incluye: materiales, mano de obra, equipo y herramienta.</t>
  </si>
  <si>
    <t>TUS150</t>
  </si>
  <si>
    <t>Tubo de PVC sanitario, de 150 mm. de diámetro, incluye: materiales, acarreos, cortes, desperdicios, mano de obra, pruebas, equipo y herramienta.</t>
  </si>
  <si>
    <t>CH-446-X</t>
  </si>
  <si>
    <t>Coladera con cúpula para azotea con conexión  de retacar para tubo de 6" de diámetro, marca Helvex, modelo 446-X, incluye: instalación y pruebas.</t>
  </si>
  <si>
    <t>MBA14</t>
  </si>
  <si>
    <t>Muro de 14 cm. de block de concreto de 14x20x40 cm. asentado con mezcla cemento arena 1:5, acabado aparente, con refuerzos horizontales a base de escalerilla a cada 2 hiladas, incluye: materiales, acarreos, mano de obra, equipo y herramienta.</t>
  </si>
  <si>
    <t>REMPEM</t>
  </si>
  <si>
    <t>Relleno con material producto de la excavación compactado con pizon de mano en capas no mayores de 20 cms. incluye: adición de agua, mano de obra, equipo y herramienta.</t>
  </si>
  <si>
    <t>PVMVIN</t>
  </si>
  <si>
    <t>Pintura vinilica en muros marca Comex Vinimex a dos manos, incluye: aplicación de sellador, materiales, preparación de la superficie, mano de obra, equipo, herramienta y andamios.</t>
  </si>
  <si>
    <t>TUS75</t>
  </si>
  <si>
    <t>Tubo de PVC sanitario, de 75 mm. de diámetro, incluye: materiales, acarreos, cortes, desperdicios, mano de obra, pruebas, equipo y herramienta.</t>
  </si>
  <si>
    <t>TOTAL ALBAÑILERIAS</t>
  </si>
  <si>
    <t>CORRALES</t>
  </si>
  <si>
    <t>CERCA</t>
  </si>
  <si>
    <t>Cerca de 2.20 m. de altura con malla ciclonica de 5X5 cm. cal. 10, incluye: postes de arranque, linea superior e inferior, fijación, manode obra, equipo y herramienta.</t>
  </si>
  <si>
    <t>PTAR3021</t>
  </si>
  <si>
    <t>Portón tipo reja de  3.00 x 2.10 m. en dos hojas abatibles a base de perfiles de R-200 de 1"x2" cal. 18 a cada 20 cms. y dos horizontales de PTR de 2"x1/8", acabado con pintura de esmalte, incluye pasador portacandado, pasadores de maroma, bibel y tejuelo, materiales, acarreos, cortes, desperdicios, soldadura, fijación, mano de obra, equipo y herramienta.</t>
  </si>
  <si>
    <t>CORRAL-001</t>
  </si>
  <si>
    <t>SUMINISTRO, FABRICACION Y COLOCACION DE CORRAL PARA OVEJAS DE CUADRADO DE 1" CAL 14, MALLA DE ALAMBRE GALVANIZADO, BISAGRAS DE 3/3, INCLUYE: PINTURA, MATERIALES, MANO DE OBRA Y TODO LO NECESARIO PARA SU CORRECTA EJECUCION.</t>
  </si>
  <si>
    <t>TOTAL CORRALES</t>
  </si>
  <si>
    <t>D</t>
  </si>
  <si>
    <t>INSTALACION HIDROSANITARIA</t>
  </si>
  <si>
    <t>SALHLA02</t>
  </si>
  <si>
    <t>Salida hidráulica para bebedero a base de tuberia de cobre de 13 mm, con desarrollo de 6 m, incluye: dos codos, un conector cuerda interior y una llave de nariz cromada, mano de obra, instalación y pruebas.</t>
  </si>
  <si>
    <t>SAL</t>
  </si>
  <si>
    <t>ALIMHT01</t>
  </si>
  <si>
    <t>Línea de descarga desde el tinaco al ramal principal, con tubería de cobre de 1", 3/4" y 1/2" de diámetro, incluye: 1 conector cuerda exterior de 1 1/4", 2 conector cuerda interior de 3/4", 1 reducción de 1 1/4"x1", 2 reducción de 1"x3/4", 4 reducción de 3/4"x1/2",  2 tee de 1", 2 tee de 3/4" 2 válvula fig. 702 de 1", 1 válvula de 3/4", 2 codo de 90°x1", 4 codo de 90°x3/4", 1 tuerca unión de 1", 2 tuerca unión de 3/4", 4 m. de tubo de 1", 12 m. de tubo de 3/4" y 6 m. de tubo de 1/2", incluye: mano de obra, instalación y pruebas.</t>
  </si>
  <si>
    <t>ALIMHC03</t>
  </si>
  <si>
    <t>Línea hidráulica de llenado a tinaco con tubería de cobre de 13 mm. de diámetro, incluye: 9 m. de tubo, 6 codos, 4 conectores cuerda interior, 1 tee, 1 tuerca unión soldable, 1 llave compuerta, una llave de jardin, 1 valvula para flotador, y flotador, materiales, mano de obra, equipo y herramienta.</t>
  </si>
  <si>
    <t>TOTAL INSTALACION HIDROSANITARIA</t>
  </si>
  <si>
    <t>E</t>
  </si>
  <si>
    <t>INSTALACION ELECTRICA</t>
  </si>
  <si>
    <t>SALG09</t>
  </si>
  <si>
    <t>Salida eléctrica aparente para contacto a base de tubo conduit galvanizado pared gruesa de 13 y 19 mm., con un desarrollo de 11 m, con cable thw cal. 12, 10 y desnudo cal. 14 de la marca Condumex, con dos cajas condulet T-29 serie 9, y  FS-1 de 13 mm, incluye: una reduccion de 19 a 13 mm, un cople de 13 mm, dos coples de 19 mm,  6 abrazaderas de uña, un contacto duplex polarizado y placa para contacto.</t>
  </si>
  <si>
    <t>sal</t>
  </si>
  <si>
    <t>SALGG10</t>
  </si>
  <si>
    <t>Salida eléctrica aparente para alumbrado a base de tubo conduit galvanizado pared gruesa de 13 y 19 mm., con un desarrollo de 10 m, con cable thw cal. 12 y 10 de la marca Condumex, con tres cajas condulet T-19, T-29 serie 9, y una FS-1 de 13 mm, incluye: una reduccion de 19 a 13 mm, un cople de 13 mm, un cople de 19 mm, 6 abrazaderas de uña, un apagador y placa de una unidad.</t>
  </si>
  <si>
    <t>315-IEL-07-811</t>
  </si>
  <si>
    <t>Centro de carga Q06 SQRD de 1 polo 20 Amp. de empotrar, incluye: suministro de materiales, mano de obra, equipo y herramienta.</t>
  </si>
  <si>
    <t>INT230</t>
  </si>
  <si>
    <t>Interruptor de seguridad de 2X20 amp., incluye: fusibles, mano de obra, equipo y herramienta.</t>
  </si>
  <si>
    <t>LUCO28/4X</t>
  </si>
  <si>
    <t>Luminaria "Arbotante Memphis" modelo 28/4X, de 50 w, de la marca Construlita, incluye: materiales, mano de obra, equipo y herramienta.</t>
  </si>
  <si>
    <t>balanc01</t>
  </si>
  <si>
    <t>balanceo de cargas, peinado e identificación de circuitos,  pruebas, mano obra, equipo y herramienta. (Tablero descontinuado)</t>
  </si>
  <si>
    <t>TOTAL INSTALACION ELECTRICA</t>
  </si>
  <si>
    <r>
      <t xml:space="preserve">ACARREO 1A. ESTACIÓN EN CARRETILLA, MEDIDO EN SITIO.A 20 M. POR MEDIO MANUAL; </t>
    </r>
    <r>
      <rPr>
        <sz val="7"/>
        <rFont val="Arial"/>
        <family val="2"/>
      </rPr>
      <t>INCLUYE: CARGO DIRECTO POR EL COSTO DE CARGA, TRASPORTE Y DESCARGA, EQUIPO DE SEGURIDAD, INSTALACIONES ESPECÍFICAS, DEPRECIACIÓN Y DEMÁS DERIVADOS DEL USO DE HERRAMIENTA Y EQUIPO, EN CUALQUIER NIVEL.</t>
    </r>
  </si>
  <si>
    <r>
      <t xml:space="preserve">SOBRE ACARREO EN CARRETILLA, MEDIDO EN SITIO.A CADA 20 M. POR MEDIO MANUAL; </t>
    </r>
    <r>
      <rPr>
        <sz val="7"/>
        <rFont val="Arial"/>
        <family val="2"/>
      </rPr>
      <t>INCLUYE: CARGO DIRECTO POR EL COSTO DE TRASPORTE Y DESCARGA, EQUIPO DE SEGURIDAD, INSTALACIONES ESPECÍFICAS, DEPRECIACIÓN Y DEMÁS DERIVADOS DEL USO DE HERRAMIENTA Y EQUIPO, EN CUALQUIER NIVEL.</t>
    </r>
  </si>
  <si>
    <r>
      <t>SUMINISTRO Y COLOCACIÓN DE SUB-BASE PARA PAVIMENTO DE TEPETATE LIMPIO DE 20 CM. DE ESPESOR, COMPACTADA AL 90% DE SU PESO VOLUMÉTRICO SECO MÁXIMO; i</t>
    </r>
    <r>
      <rPr>
        <sz val="7"/>
        <rFont val="Arial"/>
        <family val="2"/>
      </rPr>
      <t>NCLUYE: CARGO DIRECTO POR EL COSTO DE LOS MATERIALES QUE INTERVENGAN, FLETE A OBRA, DESPERDICIO, ACARREO HASTA EL LUGAR DE SU UTILIZACIÓN, TRAZO, NIVELACIÓN, RIEGO, TENDIDO Y COMPACTACIÓN, PRUEBAS DE LABORATORIO, LIMPIEZA Y RETIRO DE SOBRANTES FUERA DE OBRA, EQUIPO DE SEGURIDAD, INSTALACIONES ESPECÍFICAS, DEPRECIACIÓN Y DEMÁS DERIVADOS DEL USO DE HERRAMIENTA Y EQUIPO.</t>
    </r>
  </si>
  <si>
    <r>
      <t xml:space="preserve">SUMINISTRO Y COLOCACIÓN DE BASE PARA PAVIMENTO 'DE GRAVA CEMENTADA CONTROLADA DE 20 CM. DE ESPESOR, COMPACTADA AL 95% DE SU PESO VOLUMÉTRICO SECO MÁXIMO; </t>
    </r>
    <r>
      <rPr>
        <sz val="7"/>
        <rFont val="Arial"/>
        <family val="2"/>
      </rPr>
      <t>INCLUYE: CARGO DIRECTO POR EL COSTO DE LOS MATERIALES QUE INTERVENGAN, FLETE A OBRA, DESPERDICIO, ACARREO HASTA EL LUGAR DE SU UTILIZACIÓN, TRAZO, NIVELACIÓN, BARRIDO, RIEGO, LIMPIEZA Y RETIRO DE SOBRANTES FUERA DE OBRA, EQUIPO DE SEGURIDAD, INSTALACIONES ESPECÍFICAS, DEPRECIACIÓN Y DEMÁS DERIVADOS DEL USO DE HERRAMIENTA Y EQUIPO.</t>
    </r>
  </si>
  <si>
    <r>
      <t>RELLENO COMPACTADO EN CEPAS POR MEDIO MANUAL, CON MATERIAL AUTORIZADO PRODUCTO DE EXCAVACIÓN AL 90 % DE SU PESO VOLUMÉTRICO SECO MÁXIMO. MEDIDO EN SITIO DE COLOCACIÓN, EN CAPAS DE 20 CM. DE ESPESOR</t>
    </r>
    <r>
      <rPr>
        <sz val="7"/>
        <rFont val="Arial"/>
        <family val="2"/>
      </rPr>
      <t>; INCLUYE: CARGO DIRECTO POR EL COSTO DE LOS MATERIALES Y MANO DE OBRA QUE INTERVENGAN, AGUA, ACARREO HASTA EL LUGAR DE SU UTILIZACIÓN, SEGÚN EL CASO, TENDIDO DEL MATERIAL HUMEDECIDO, PRUEBAS (GRANULOMETRÍAS, COMPACTACIÓN Y HUMEDAD), LIMPIEZA DE ÁREA, EQUIPO DE SEGURIDAD, INSTALACIONES ESPECÍFICAS, DEPRECIACIÓN Y DEMÁS DERIVADOS DEL USO DE HERRAMIENTA Y EQUIPO</t>
    </r>
  </si>
  <si>
    <r>
      <t xml:space="preserve">CIMBRA DE MADERA Y DESCIMBRA EN CIMENTACIÓN Y ESTRUCTURA COMÚN EN ZAPATAS, CONTRA TRABES, DADOS Y TRABES DE LIGA; </t>
    </r>
    <r>
      <rPr>
        <sz val="7"/>
        <rFont val="Arial"/>
        <family val="2"/>
      </rPr>
      <t xml:space="preserve">INCLUYE: CARGO DIRECTO POR EL COSTO DE LOS MATERIALES, HERRAMIENTA  Y MANO DE OBRA QUE INTERVENGAN, HABILITADO,  DESMONTAJE, FLETE A OBRA, DESPERDICIO, ACARREO HASTA EL LUGAR DE SU UTILIZACIÓN,  CLAVO, ALAMBRE RECOCIDO DEL NO.18, CHAFLÁN, MANTENIMIENTO Y RETIRO CON RECUPERACIÓN A FAVOR DEL CONTRATISTA, LIMPIEZA Y RETIRO DE SOBRANTES FUERA DE OBRA, EQUIPO DE SEGURIDAD,   INSTALACIONES ESPECÍFICAS, DEPRECIACIÓN Y DEMÁS CARGOS DERIVADOS DEL USO DE EQUIPO Y HERRAMIENTA EN CUALQUIER NIVEL. </t>
    </r>
  </si>
  <si>
    <r>
      <t xml:space="preserve">SUMINISTRO Y COLOCACIÓN DE ACERO DE REFUERZO Nº 3 A.R. EN CIMENTACIÓN (F´y=4200 KG/CM2.); </t>
    </r>
    <r>
      <rPr>
        <sz val="7"/>
        <rFont val="Arial"/>
        <family val="2"/>
      </rPr>
      <t xml:space="preserve">INCLUYE: CARGO DIRECTO POR EL COSTO DE LOS MATERIALES, HERRAMIENTA Y MANO DE OBRA QUE INTERVENGAN, FLETE A OBRA, HABILITADO, DESPERDICIO, ACARREO HASTA EL LUGAR DE SU UTILIZACIÓN, ELEVACIÓN, SILLETAS, TRASLAPES,  LIMPIEZA Y RETIRO DE SOBRANTES FUERA DE OBRA, ELABORACIÓN Y ENTREGA DE PRUEBAS DE LABORATORIO ("AISC", "AWS" CÓDIGO D-1.4) EQUIPO DE SEGURIDAD, INSTALACIONES ESPECÍFICAS, DEPRECIACIÓN Y DEMÁS CARGOS DERIVADOS DEL USO DE EQUIPO Y HERRAMIENTA EN CUALQUIER NIVEL.  </t>
    </r>
  </si>
  <si>
    <r>
      <t>CONCRETO PREMEZCLADO CLASE I EN CIMENTACIÓN. ZAPATAS, CONTRA TRABES, TRABES DE LIGA, Y DADOS. F´C=250 KG/CM2. AGREGADO MÁXIMO DE 1 9 MM.</t>
    </r>
    <r>
      <rPr>
        <sz val="7"/>
        <rFont val="Arial"/>
        <family val="2"/>
      </rPr>
      <t xml:space="preserve">(CON PESO VOLUMÉTRICO O EN ESTADO FRESCO SUPERIOR A 2.2 TON/M3),   INCLUYE CARGO DIRECTO POR EL COSTO DE LOS MATERIALES, HERRAMIENTA Y MANO DE OBRA QUE INTERVENGAN, ELABORACIÓN DEL CONCRETO, FLETE A OBRA, DESPERDICIO, ACARREO, VERTIDO Y ELEVACIÓN HASTA EL LUGAR DE SU UTILIZACIÓN,  LIMPIEZA Y RETIRO DE SOBRANTES FUERA DE OBRA, ELABORACIÓN Y ENTREGA DE PRUEBAS DE LABORATORIO (NMX-C-156-1997-ONNCCE, NMX-155-ONNCCE-2004, NMX-C-083-ONNCCE-2002). EQUIPO DE SEGURIDAD, INSTALACIONES ESPECÍFICAS, DEPRECIACIÓN Y DEMÁS CARGOS DERIVADOS DEL USO DE EQUIPO Y HERRAMIENTA EN CUALQUIER NIVEL.   </t>
    </r>
  </si>
  <si>
    <r>
      <t xml:space="preserve">SUMINISTRO Y COLOCACIÓN DE ANCLAS METÁLICAS EN ESTRUCTURA DE CONCRETO, FABRICADAS CON REDONDO DE ACERO FY=2530 KG/CM2, 'DE 19.1 MM. DE DIÁMETRO. AHOGADA EN DADO DE CIMENTACIÓN; </t>
    </r>
    <r>
      <rPr>
        <sz val="7"/>
        <rFont val="Arial"/>
        <family val="2"/>
      </rPr>
      <t xml:space="preserve">INCLUYE: CARGO DIRECTO POR EL COSTO DE LOS MATERIALES, HERRAMIENTA Y MANO DE OBRA QUE INTERVENGAN, FLETES, ACARREOS HASTA EL LUGAR DE SU UTILIZACIÓN, TRAZO, ALINEACIÓN, HINCADO, PLOMEO, LIMPIEZA Y RETIRO DE SOBRANTES FUERA DE OBRA, ELABORACIÓN Y ENTREGA DE RESULTADOS DE PRUEBAS DE LABORATORIO ("AISC", "AWS" CÓDIGOS D-1.1, D-1.4, D-1.5)  EQUIPO DE SEGURIDAD, INSTALACIONES ESPECÍFICAS, DEPRECIACIÓN Y DEMÁS CARGOS DERIVADOS DEL USO DE EQUIPO Y HERRAMIENTA EN CUALQUIER NIVEL.  </t>
    </r>
  </si>
  <si>
    <r>
      <t xml:space="preserve">PLANTILLA DE CONCRETO DE 5 CM. DE ESPESOR, CON CONCRETO F'C=100 KG/CM2. CON AGREGADO MÁXIMO DE 38 MM; </t>
    </r>
    <r>
      <rPr>
        <sz val="7"/>
        <rFont val="Arial"/>
        <family val="2"/>
      </rPr>
      <t>INCLUYE: CARGO DIRECTO POR EL COSTO DE LOS MATERIALES QUE INTERVENGAN, FLETE A OBRA, DESPERDICIO, ACARREO HASTA EL LUGAR DE SU UTILIZACIÓN, TRAZO, NIVELADO, HUMEDECIDO, MAESTREADO, ELABORACIÓN DE CONCRETO SEGÚN EL CASO, COLADO, FRONTERAS, PRUEBAS, APISONADO, CURADO, PRUEBAS, LIMPIEZA Y RETIRO DE SOBRANTES FUERA DE OBRA, EQUIPO DE SEGURIDAD, INSTALACIONES ESPECÍFICAS, DEPRECIACIÓN Y DEMÁS DERIVADOS DEL USO DE HERRAMIENTA Y EQUIPO.</t>
    </r>
  </si>
  <si>
    <r>
      <t xml:space="preserve">ZAPATA CORRIDA EN CIMENTACIÓN DE 60 X 20 CM DE SECCIÓN, ARMADA CON VARILLAS DEL N° 3 @ 15 CM AMBOS SENTIDOS, DOBLE PARRILLA Y CONTRATRABE DE 20 X 60 CM DE SECCIÓN ARMADA CON 4 VARILLAS DEL N° 3 Y ESTRIBOS DEL N° 2 COLOCADOS @ 20 CM, AMBOS DE CONCRETO F¨C=250 KG/CM2; </t>
    </r>
    <r>
      <rPr>
        <sz val="7"/>
        <rFont val="Arial"/>
        <family val="2"/>
      </rPr>
      <t xml:space="preserve">INCLUYE; CIMBRA Y DESCIMBRA, ACERO DE REFUERZO Y CONCRETO ESTRUCTURAL, CARGO DIRECTO POR EL COSTO DE LOS MATERIALES, HERRAMIENTA  Y MANO DE OBRA QUE INTERVENGAN, HABILITADO,  DESMONTAJE, FLETE A OBRA, DESPERDICIO, ACARREO HASTA EL LUGAR DE SU UTILIZACIÓN,  CLAVO, ALAMBRE RECOCIDO DEL NO.18, CHAFLÁN, MANTENIMIENTO Y RETIRO CON RECUPERACIÓN A FAVOR DEL CONTRATISTA, LIMPIEZA Y RETIRO DE SOBRANTES FUERA DE OBRA, EQUIPO DE SEGURIDAD, INSTALACIONES ESPECÍFICAS, DEPRECIACIÓN Y DEMÁS CARGOS DERIVADOS DEL USO DE EQUIPO Y HERRAMIENTA EN CUALQUIER NIVEL. </t>
    </r>
  </si>
  <si>
    <r>
      <t>CADENA DE CONCRETO F'C=150 KG/CM2</t>
    </r>
    <r>
      <rPr>
        <sz val="7"/>
        <rFont val="Arial"/>
        <family val="2"/>
      </rPr>
      <t>. CON AGREGADO MÁXIMO DE 19 MM. DE 15 X 15 CM. DE SECCIÓN, ARMADA CON 4 VARILLAS DEL Nº 3 A.R. Y ESTRIBOS DEL Nº 2 A CADA 20 CM. CON CIMBRA COMÚN; INCLUYE: CARGO DIRECTO POR EL COSTO DE LOS MATERIALES,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r>
  </si>
  <si>
    <r>
      <t>CASTILLO DE CONCRETO F'C=150 KG/CM2</t>
    </r>
    <r>
      <rPr>
        <sz val="7"/>
        <rFont val="Arial"/>
        <family val="2"/>
      </rPr>
      <t>. AGREGADO MÁXIMO DE 19 MM. DE 15 X 15 CM. DE SECCIÓN, ARMADO CON 4 VARILLAS DEL Nº 3 A.R. Y ESTRIBOS DEL Nº 2 A CADA 20 CM., CON CIMBRA COMÚN; INCLUYE: CARGO DIRECTO POR EL COSTO DE LOS MATERIALES, HERRAMIENTA Y MANO DE OBRA QUE INTERVENGAN, FLETE A OBRA, DESPERDICIO, ACARREO HASTA EL LUGAR DE SU UTILIZACIÓN, HABILITADO DEL ACERO DE REFUERZO, ANCLAJES,  CIMBRADO, DESCIMBRADO, ELABORACIÓN DEL CONCRETO,  VERTIDO, VIBRADO,  CURADO, PRUEBAS DE LABORATORIO, LIMPIEZA Y RETIRO DE SOBRANTES FUERA DE OBRA, EQUIPO DE SEGURIDAD, INSTALACIONES ESPECIFICAS, DEPRECIACIÓN Y DEMÁS DERIVADOS DEL USO DE HERRAMIENTA Y EQUIPO, EN CUALQUIER NIVEL.</t>
    </r>
    <r>
      <rPr>
        <sz val="7"/>
        <color indexed="15"/>
        <rFont val="Arial"/>
        <family val="2"/>
      </rPr>
      <t/>
    </r>
  </si>
  <si>
    <r>
      <t xml:space="preserve">MURO DE TABIQUE DE BARRO ROJO RECOCIDO DE 14 CM. DE ESPESOR, ACABADO COMÚN, CEMENTO ARENA 1:5.ASENTADO CON MORTERO; </t>
    </r>
    <r>
      <rPr>
        <sz val="7"/>
        <rFont val="Arial"/>
        <family val="2"/>
      </rPr>
      <t>INCLUYE: CARGO DIRECTO POR EL COSTO DE LOS MATERIALES, HERRAMIENTA Y MANO DE OBRA  QUE INTERVENGAN, FLETE A OBRA, DESPERDICIO, ACARREO HASTA EL LUGAR DE SU UTILIZACIÓN, HUMEDECIDO, CORTE, AJUSTE,  ELABORACIÓN DEL MORTERO, ELABORACIÓN Y ENTREGA DE PRUEBAS DE LABORATORIO ( NMX-C-036-ONNCCE-2004  ), LIMPIEZA Y RETIRO DE SOBRANTES FUERA DE OBRA, EQUIPO DE SEGURIDAD, INSTALACIONES ESPECIFICAS, DEPRECIACIÓN Y DEMÁS DERIVADOS DEL USO DE HERRAMIENTA Y EQUIPO, EN CUALQUIER NIVEL.</t>
    </r>
  </si>
  <si>
    <r>
      <t xml:space="preserve">APLANADO EN MURO CON MORTERO CEMENTO ARENA 1:5, A PLOMO, ACABADO FINO, RUSTICO O RUGOSO, 2 CM. DE ESPESOR; </t>
    </r>
    <r>
      <rPr>
        <sz val="7"/>
        <rFont val="Arial"/>
        <family val="2"/>
      </rPr>
      <t>INCLUYE: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r>
  </si>
  <si>
    <r>
      <t>SUMINISTRO Y APLICACIÓN DE PINTURA VINÍLICA</t>
    </r>
    <r>
      <rPr>
        <sz val="7"/>
        <rFont val="Arial"/>
        <family val="2"/>
      </rPr>
      <t xml:space="preserve"> EN MUROS APLANADOS CON MEZCLA, DE MARCA Y CALIDAD AUTORIZADA POR EL IMSS; INCLUYE: CARGO DIRECTO POR EL COSTO DE LOS MATERIALES  Y MANO DE OBRA QUE INTERVENGAN, FLETE A OBRA, DESPERDICIO, ACARREO HASTA EL LUGAR DE SU UTILIZACIÓN, PREPARACIÓN DE LA SUPERFICIE,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r>
  </si>
  <si>
    <r>
      <t>SUMINISTRO Y APLICACIÓN DE IMPERMEABILIZACIÓN EN CORONAS DE CADENAS Y DESPLANTE DE MUROS; CON UN DESARROLLO DE 0.60 M. CON SISTEMA MICROLASTIC Ó SIMILAR, EN PROPORCIÓN DE 1.5 LTS./M2. POR CAPA Y POLIETILENO Nº 800 ; OTRA CAPA DE MICROLASTIC Y ARENA CERNIDA ESPOLVOREADA.</t>
    </r>
    <r>
      <rPr>
        <sz val="7"/>
        <rFont val="Arial"/>
        <family val="2"/>
      </rPr>
      <t xml:space="preserve">, INCLUYE; CARGO DIRECTO POR EL COSTO DE LOS MATERIALES QUE INTERVENGAN, FLETE A OBRA, DESPERDICIO, ACARREO HASTA EL LUGAR DE SU UTILIZACIÓN, ELEVACIÓN SEGÚN EL CASO, LIMPIEZA DE SUPERFICIE, TRASLAPES SEGÚN EL CASO,  LIMPIEZA Y RETIRO DE SOBRANTES FUERA DE OBRA, EQUIPO DE SEGURIDAD, INSTALACIONES ESPECÍFICAS, DEPRECIACIÓN Y DEMÁS DERIVADOS DEL USO DE HERRAMIENTA Y EQUIPO, EN CUALQUIER NIVEL. </t>
    </r>
  </si>
  <si>
    <r>
      <t xml:space="preserve">SUMINISTRO, FABRICACIÓN Y COLOCACIÓN DE PUERTAS DOBLES PARA CORRALES EN GRANJA DE VACAS A BASE DE TUBO DE ACERO SOLDABLE CEDULA 80 DE 3" DE DIÁMETRO CON DOS CERCOS DE 1.50 M CADA UNO Y SIETE PEINAZOS HORIZONTALES COLOCADAS @ 25 CM CON BISAGRAS DE PLACA DE ACERO Y UN PASADOR HORIZONTAL Y DOS PASADORES VERTICALES DE EMBUTIR, ACBADOS EN PINTURA DE SMALTE COLOR NORMATIVO DEL COLPOS, PREVIA APLIVCACIÓN DE PINTURA ANTICORROSIVA </t>
    </r>
    <r>
      <rPr>
        <sz val="7"/>
        <rFont val="Arial"/>
        <family val="2"/>
      </rPr>
      <t xml:space="preserve">EN CUALQUIER NIVEL; INCLUYE: CARGO DIRECTO POR EL COSTO DE LOS MATERIALES Y MANO DE OBRA QUE INTERVENGAN, FLETE A OBRA, DESPERDICIO, ACARREO HASTA EL LUGAR DE SU UTILIZACIÓN, TRAZO Y NIVELACIÓN, DOBLECES , CORTE, ENERGÍA ELÉCTRICA, OXÍGENO Y ACETILENO, SOLDADO, SOLDADURA, ELECTRODOS,  ESMERILADO, RESANES, PINTURA ANTICORROSIVA PRIMARIA EN SU CASO, HABILITADO, ARMADO, LIMPIEZA Y RETIRO DE SOBRANTES FUERA DE OBRA, EQUIPO DE SEGURIDAD, INSTALACIONES ESPECÍFICAS, DEPRECIACIÓN Y DEMÁS DERIVADOS DEL USO DE HERRAMIENTA Y EQUIPO. </t>
    </r>
  </si>
  <si>
    <r>
      <t xml:space="preserve">DEMONTAJE CON RECUPERACIÓN A FAVOR DEL COLEGIO DE PUERTAS A BASE DE TUBOS DE ACERO SOLDABLE CEDULA 40 DE 2 1/2" DE 1.30 M. DE ALTURA CON 4 TUBOS EN FORMA HORIZONTAL Y 2 TUBOS VERTICALES, FIJAS A POSTES DE ACERO SOLDABLE DE 3" DE DIÁMETRO; INCLUYE: </t>
    </r>
    <r>
      <rPr>
        <sz val="7"/>
        <rFont val="Arial"/>
        <family val="2"/>
      </rPr>
      <t xml:space="preserve">CARGO DIRECTO POR EL COSTO DE LA MANO DE OBRA QUE INTERVENGAN, FLETE A OBRA, DESPERDICIO, ACARREO HASTA EL LUGAR DE SU UTILIZACIÓN, TRAZO Y NIVELACIÓN, DOBLECES , CORTE, ENERGÍA ELÉCTRICA, OXÍGENO Y ACETILENO, DESOLDADO, SOLDADURA, ELECTRODOS,  LIMPIEZA Y RETIRO DE SOBRANTES FUERA DE OBRA, EQUIPO DE SEGURIDAD, INSTALACIONES ESPECÍFICAS, DEPRECIACIÓN Y DEMÁS DERIVADOS DEL USO DE HERRAMIENTA Y EQUIPO. </t>
    </r>
  </si>
  <si>
    <t>TOTAL CORRALES DE VACUNOS</t>
  </si>
  <si>
    <t>CORRALES DE VACUNOS</t>
  </si>
  <si>
    <t>SUBTOTAL</t>
  </si>
  <si>
    <t>IVA</t>
  </si>
  <si>
    <t>TOTAL</t>
  </si>
  <si>
    <t>MANTENIMIENTO A ASOLEADEROS, CORRALES DE VACUNOS , DRENAJE   Y BODEGA DE LABORATORIO DE SEMILLAS DEL AREA DEL CASCO DEL CAMPUS MONTECILLOS DEL COLEGIO DE POSTGRADUADOS.</t>
  </si>
  <si>
    <t xml:space="preserve">ASOLEADERO </t>
  </si>
  <si>
    <t xml:space="preserve">TOTAL ASOLEADERO </t>
  </si>
  <si>
    <t>120 DIAS NATURALES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</si>
</sst>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0"/>
    <numFmt numFmtId="165" formatCode="#,##0.000"/>
  </numFmts>
  <fonts count="8" x14ac:knownFonts="1">
    <font>
      <sz val="11"/>
      <color theme="1"/>
      <name val="Calibri"/>
      <family val="2"/>
      <scheme val="minor"/>
    </font>
    <font>
      <b/>
      <sz val="7"/>
      <color indexed="64"/>
      <name val="Arial"/>
      <family val="2"/>
    </font>
    <font>
      <sz val="7"/>
      <color indexed="64"/>
      <name val="Arial"/>
      <family val="2"/>
    </font>
    <font>
      <sz val="8"/>
      <color indexed="64"/>
      <name val="Arial"/>
      <family val="2"/>
    </font>
    <font>
      <sz val="7"/>
      <name val="Arial"/>
      <family val="2"/>
    </font>
    <font>
      <b/>
      <sz val="7"/>
      <name val="Arial"/>
      <family val="2"/>
    </font>
    <font>
      <sz val="9"/>
      <color indexed="64"/>
      <name val="Tahoma"/>
      <family val="2"/>
    </font>
    <font>
      <sz val="7"/>
      <color indexed="15"/>
      <name val="Arial"/>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theme="2" tint="-0.89999084444715716"/>
      </left>
      <right style="hair">
        <color theme="2" tint="-0.89999084444715716"/>
      </right>
      <top style="hair">
        <color theme="2" tint="-0.89999084444715716"/>
      </top>
      <bottom style="hair">
        <color theme="2" tint="-0.89999084444715716"/>
      </bottom>
      <diagonal/>
    </border>
    <border>
      <left style="hair">
        <color theme="2" tint="-0.89999084444715716"/>
      </left>
      <right style="hair">
        <color theme="2" tint="-0.89999084444715716"/>
      </right>
      <top style="hair">
        <color theme="2" tint="-0.89999084444715716"/>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92">
    <xf numFmtId="0" fontId="0" fillId="0" borderId="0" xfId="0"/>
    <xf numFmtId="44" fontId="2" fillId="0" borderId="2" xfId="0" applyNumberFormat="1" applyFont="1" applyBorder="1" applyAlignment="1">
      <alignment vertical="top"/>
    </xf>
    <xf numFmtId="0" fontId="1" fillId="0" borderId="1" xfId="0" applyFont="1" applyBorder="1" applyAlignment="1">
      <alignment horizontal="right" vertical="top"/>
    </xf>
    <xf numFmtId="0" fontId="2" fillId="0" borderId="1" xfId="0" applyFont="1" applyBorder="1" applyAlignment="1">
      <alignment horizontal="right" vertical="top"/>
    </xf>
    <xf numFmtId="0" fontId="2" fillId="0" borderId="0" xfId="0" applyNumberFormat="1" applyFont="1" applyBorder="1" applyAlignment="1">
      <alignment vertical="top" wrapText="1"/>
    </xf>
    <xf numFmtId="0" fontId="2" fillId="0" borderId="0" xfId="0" applyNumberFormat="1" applyFont="1" applyBorder="1" applyAlignment="1">
      <alignment horizontal="center" vertical="top" wrapText="1"/>
    </xf>
    <xf numFmtId="44" fontId="2" fillId="0" borderId="0" xfId="0" applyNumberFormat="1" applyFont="1" applyBorder="1" applyAlignment="1">
      <alignment vertical="top" wrapText="1"/>
    </xf>
    <xf numFmtId="44" fontId="1" fillId="0" borderId="2" xfId="0" applyNumberFormat="1" applyFont="1" applyBorder="1" applyAlignment="1">
      <alignment vertical="top"/>
    </xf>
    <xf numFmtId="0" fontId="2" fillId="0" borderId="1" xfId="0" applyFont="1" applyBorder="1" applyAlignment="1">
      <alignment horizontal="center" vertical="center"/>
    </xf>
    <xf numFmtId="44" fontId="2" fillId="0" borderId="2" xfId="0" applyNumberFormat="1" applyFont="1"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right" vertical="center"/>
    </xf>
    <xf numFmtId="0" fontId="2" fillId="0" borderId="4" xfId="0" applyFont="1" applyBorder="1" applyAlignment="1">
      <alignment horizontal="center" vertical="center"/>
    </xf>
    <xf numFmtId="44" fontId="2" fillId="0" borderId="5" xfId="0" applyNumberFormat="1" applyFont="1" applyBorder="1" applyAlignment="1">
      <alignment vertical="center"/>
    </xf>
    <xf numFmtId="0" fontId="0" fillId="0" borderId="0" xfId="0"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4" fontId="1" fillId="0" borderId="8" xfId="0" applyNumberFormat="1"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44" fontId="1" fillId="0" borderId="0" xfId="0" applyNumberFormat="1" applyFont="1" applyFill="1" applyBorder="1" applyAlignment="1">
      <alignment vertical="top"/>
    </xf>
    <xf numFmtId="49" fontId="1" fillId="2" borderId="9" xfId="0" applyNumberFormat="1" applyFont="1" applyFill="1" applyBorder="1" applyAlignment="1">
      <alignment horizontal="center" vertical="top"/>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top"/>
    </xf>
    <xf numFmtId="164" fontId="1" fillId="2" borderId="9" xfId="0" applyNumberFormat="1" applyFont="1" applyFill="1" applyBorder="1" applyAlignment="1">
      <alignment horizontal="center" vertical="top"/>
    </xf>
    <xf numFmtId="44" fontId="1" fillId="2" borderId="9" xfId="0" applyNumberFormat="1" applyFont="1" applyFill="1" applyBorder="1" applyAlignment="1">
      <alignment vertical="top"/>
    </xf>
    <xf numFmtId="49" fontId="2" fillId="0" borderId="9" xfId="0" applyNumberFormat="1" applyFont="1" applyBorder="1" applyAlignment="1">
      <alignment horizontal="center" vertical="top"/>
    </xf>
    <xf numFmtId="0" fontId="2" fillId="0" borderId="9" xfId="0" applyFont="1" applyBorder="1" applyAlignment="1">
      <alignment horizontal="justify" vertical="distributed" wrapText="1"/>
    </xf>
    <xf numFmtId="0" fontId="2" fillId="0" borderId="9" xfId="0" applyFont="1" applyBorder="1" applyAlignment="1">
      <alignment horizontal="center" vertical="top"/>
    </xf>
    <xf numFmtId="4" fontId="2" fillId="0" borderId="9" xfId="0" applyNumberFormat="1" applyFont="1" applyBorder="1" applyAlignment="1">
      <alignment horizontal="center" vertical="top"/>
    </xf>
    <xf numFmtId="44" fontId="2" fillId="0" borderId="9" xfId="0" applyNumberFormat="1" applyFont="1" applyBorder="1" applyAlignment="1">
      <alignment vertical="top"/>
    </xf>
    <xf numFmtId="0" fontId="2" fillId="0" borderId="9" xfId="0" applyFont="1" applyBorder="1" applyAlignment="1">
      <alignment horizontal="justify" vertical="top" wrapText="1"/>
    </xf>
    <xf numFmtId="44" fontId="2" fillId="0" borderId="0" xfId="0" applyNumberFormat="1" applyFont="1" applyAlignment="1">
      <alignment vertical="top"/>
    </xf>
    <xf numFmtId="0" fontId="4" fillId="0" borderId="0" xfId="0" quotePrefix="1" applyNumberFormat="1" applyFont="1" applyFill="1" applyAlignment="1">
      <alignment vertical="top"/>
    </xf>
    <xf numFmtId="0" fontId="5" fillId="0" borderId="0" xfId="0" applyNumberFormat="1" applyFont="1" applyFill="1" applyBorder="1" applyAlignment="1">
      <alignment horizontal="justify" vertical="top" wrapText="1"/>
    </xf>
    <xf numFmtId="0" fontId="2" fillId="0" borderId="0" xfId="0" applyFont="1" applyAlignment="1">
      <alignment horizontal="center" vertical="top"/>
    </xf>
    <xf numFmtId="0" fontId="1" fillId="2" borderId="9" xfId="0" applyFont="1" applyFill="1" applyBorder="1" applyAlignment="1">
      <alignment horizontal="left" vertical="top" wrapText="1"/>
    </xf>
    <xf numFmtId="0" fontId="2" fillId="2" borderId="0" xfId="0" applyFont="1" applyFill="1" applyAlignment="1">
      <alignment horizontal="center" vertical="top"/>
    </xf>
    <xf numFmtId="44" fontId="2" fillId="2" borderId="0" xfId="0" applyNumberFormat="1" applyFont="1" applyFill="1" applyAlignment="1">
      <alignment vertical="top"/>
    </xf>
    <xf numFmtId="44" fontId="1" fillId="2" borderId="0" xfId="0" applyNumberFormat="1" applyFont="1" applyFill="1" applyAlignment="1">
      <alignment vertical="top"/>
    </xf>
    <xf numFmtId="49" fontId="1" fillId="0" borderId="9" xfId="0" applyNumberFormat="1" applyFont="1" applyFill="1" applyBorder="1" applyAlignment="1">
      <alignment horizontal="center" vertical="top"/>
    </xf>
    <xf numFmtId="0" fontId="1" fillId="0" borderId="9" xfId="0" applyFont="1" applyFill="1" applyBorder="1" applyAlignment="1">
      <alignment horizontal="left" vertical="top" wrapText="1"/>
    </xf>
    <xf numFmtId="0" fontId="1" fillId="0" borderId="9" xfId="0" applyFont="1" applyFill="1" applyBorder="1" applyAlignment="1">
      <alignment horizontal="center" vertical="top"/>
    </xf>
    <xf numFmtId="164" fontId="1" fillId="0" borderId="9" xfId="0" applyNumberFormat="1" applyFont="1" applyFill="1" applyBorder="1" applyAlignment="1">
      <alignment horizontal="center" vertical="top"/>
    </xf>
    <xf numFmtId="44" fontId="1" fillId="0" borderId="9" xfId="0" applyNumberFormat="1" applyFont="1" applyFill="1" applyBorder="1" applyAlignment="1">
      <alignment vertical="top"/>
    </xf>
    <xf numFmtId="0" fontId="6" fillId="0" borderId="0" xfId="0" applyFont="1"/>
    <xf numFmtId="0" fontId="2" fillId="0" borderId="0" xfId="0" applyFont="1" applyAlignment="1">
      <alignment vertical="top"/>
    </xf>
    <xf numFmtId="0" fontId="2" fillId="0" borderId="0" xfId="0" applyFont="1"/>
    <xf numFmtId="165" fontId="2" fillId="0" borderId="9" xfId="0" applyNumberFormat="1" applyFont="1" applyBorder="1" applyAlignment="1">
      <alignment horizontal="center" vertical="top"/>
    </xf>
    <xf numFmtId="0" fontId="3" fillId="0" borderId="9" xfId="0" applyFont="1" applyBorder="1" applyAlignment="1">
      <alignment horizontal="center" vertical="top"/>
    </xf>
    <xf numFmtId="0" fontId="2" fillId="0" borderId="9" xfId="0" applyFont="1" applyFill="1" applyBorder="1" applyAlignment="1">
      <alignment horizontal="justify" vertical="top" wrapText="1"/>
    </xf>
    <xf numFmtId="0" fontId="3" fillId="0" borderId="9" xfId="0" applyFont="1" applyFill="1" applyBorder="1" applyAlignment="1">
      <alignment horizontal="center" vertical="top"/>
    </xf>
    <xf numFmtId="4" fontId="2" fillId="0" borderId="9" xfId="0" applyNumberFormat="1" applyFont="1" applyFill="1" applyBorder="1" applyAlignment="1">
      <alignment horizontal="center" vertical="top"/>
    </xf>
    <xf numFmtId="44" fontId="2" fillId="0" borderId="9" xfId="0" applyNumberFormat="1" applyFont="1" applyFill="1" applyBorder="1" applyAlignment="1">
      <alignment vertical="top"/>
    </xf>
    <xf numFmtId="0" fontId="2" fillId="0" borderId="9" xfId="0" applyFont="1" applyBorder="1" applyAlignment="1">
      <alignment horizontal="justify" vertical="center" wrapText="1"/>
    </xf>
    <xf numFmtId="49" fontId="2" fillId="0" borderId="10" xfId="0" applyNumberFormat="1" applyFont="1" applyBorder="1" applyAlignment="1">
      <alignment horizontal="center" vertical="top"/>
    </xf>
    <xf numFmtId="0" fontId="2" fillId="0" borderId="10" xfId="0" applyFont="1" applyBorder="1" applyAlignment="1">
      <alignment horizontal="justify" vertical="top" wrapText="1"/>
    </xf>
    <xf numFmtId="0" fontId="2" fillId="0" borderId="10" xfId="0" applyFont="1" applyBorder="1" applyAlignment="1">
      <alignment horizontal="center" vertical="top"/>
    </xf>
    <xf numFmtId="4" fontId="2" fillId="0" borderId="10" xfId="0" applyNumberFormat="1" applyFont="1" applyBorder="1" applyAlignment="1">
      <alignment horizontal="center" vertical="top"/>
    </xf>
    <xf numFmtId="44" fontId="2" fillId="0" borderId="10" xfId="0" applyNumberFormat="1" applyFont="1" applyBorder="1" applyAlignment="1">
      <alignment vertical="top"/>
    </xf>
    <xf numFmtId="49" fontId="1" fillId="2" borderId="11" xfId="0" applyNumberFormat="1" applyFont="1" applyFill="1" applyBorder="1" applyAlignment="1">
      <alignment horizontal="center" vertical="top"/>
    </xf>
    <xf numFmtId="0" fontId="1" fillId="2" borderId="12" xfId="0" applyFont="1" applyFill="1" applyBorder="1" applyAlignment="1">
      <alignment horizontal="left" vertical="top" wrapText="1"/>
    </xf>
    <xf numFmtId="0" fontId="2" fillId="2" borderId="12" xfId="0" applyFont="1" applyFill="1" applyBorder="1" applyAlignment="1">
      <alignment horizontal="center" vertical="top"/>
    </xf>
    <xf numFmtId="44" fontId="2" fillId="2" borderId="12" xfId="0" applyNumberFormat="1" applyFont="1" applyFill="1" applyBorder="1" applyAlignment="1">
      <alignment vertical="top"/>
    </xf>
    <xf numFmtId="44" fontId="1" fillId="2" borderId="13" xfId="0" applyNumberFormat="1" applyFont="1" applyFill="1" applyBorder="1" applyAlignment="1">
      <alignment vertical="top"/>
    </xf>
    <xf numFmtId="49" fontId="2" fillId="0" borderId="14" xfId="0" applyNumberFormat="1" applyFont="1" applyBorder="1" applyAlignment="1">
      <alignment horizontal="center" vertical="top"/>
    </xf>
    <xf numFmtId="0" fontId="2" fillId="0" borderId="15" xfId="0" applyFont="1" applyBorder="1" applyAlignment="1">
      <alignment horizontal="justify" vertical="top" wrapText="1"/>
    </xf>
    <xf numFmtId="0" fontId="2" fillId="0" borderId="15" xfId="0" applyFont="1" applyBorder="1" applyAlignment="1">
      <alignment horizontal="center" vertical="top"/>
    </xf>
    <xf numFmtId="4" fontId="2" fillId="0" borderId="15" xfId="0" applyNumberFormat="1" applyFont="1" applyBorder="1" applyAlignment="1">
      <alignment horizontal="center" vertical="top"/>
    </xf>
    <xf numFmtId="44" fontId="2" fillId="0" borderId="15" xfId="0" applyNumberFormat="1" applyFont="1" applyBorder="1" applyAlignment="1">
      <alignment vertical="top"/>
    </xf>
    <xf numFmtId="44" fontId="2" fillId="0" borderId="16" xfId="0" applyNumberFormat="1" applyFont="1" applyBorder="1" applyAlignment="1">
      <alignment vertical="top"/>
    </xf>
    <xf numFmtId="49" fontId="2" fillId="0" borderId="17" xfId="0" applyNumberFormat="1" applyFont="1" applyBorder="1" applyAlignment="1">
      <alignment horizontal="center" vertical="top"/>
    </xf>
    <xf numFmtId="0" fontId="2" fillId="0" borderId="18" xfId="0" applyFont="1" applyBorder="1" applyAlignment="1">
      <alignment horizontal="justify" vertical="top" wrapText="1"/>
    </xf>
    <xf numFmtId="0" fontId="2" fillId="0" borderId="18" xfId="0" applyFont="1" applyBorder="1" applyAlignment="1">
      <alignment horizontal="center" vertical="top"/>
    </xf>
    <xf numFmtId="4" fontId="2" fillId="0" borderId="18" xfId="0" applyNumberFormat="1" applyFont="1" applyBorder="1" applyAlignment="1">
      <alignment horizontal="center" vertical="top"/>
    </xf>
    <xf numFmtId="44" fontId="2" fillId="0" borderId="18" xfId="0" applyNumberFormat="1" applyFont="1" applyBorder="1" applyAlignment="1">
      <alignment vertical="top"/>
    </xf>
    <xf numFmtId="44" fontId="2" fillId="0" borderId="19" xfId="0" applyNumberFormat="1" applyFont="1" applyBorder="1" applyAlignment="1">
      <alignment vertical="top"/>
    </xf>
    <xf numFmtId="49" fontId="2" fillId="0" borderId="20" xfId="0" applyNumberFormat="1" applyFont="1" applyBorder="1" applyAlignment="1">
      <alignment horizontal="center" vertical="top"/>
    </xf>
    <xf numFmtId="0" fontId="2" fillId="0" borderId="21" xfId="0" applyFont="1" applyBorder="1" applyAlignment="1">
      <alignment horizontal="justify" vertical="top" wrapText="1"/>
    </xf>
    <xf numFmtId="0" fontId="2" fillId="0" borderId="21" xfId="0" applyFont="1" applyBorder="1" applyAlignment="1">
      <alignment horizontal="center" vertical="top"/>
    </xf>
    <xf numFmtId="4" fontId="2" fillId="0" borderId="21" xfId="0" applyNumberFormat="1" applyFont="1" applyBorder="1" applyAlignment="1">
      <alignment horizontal="center" vertical="top"/>
    </xf>
    <xf numFmtId="44" fontId="2" fillId="0" borderId="21" xfId="0" applyNumberFormat="1" applyFont="1" applyBorder="1" applyAlignment="1">
      <alignment vertical="top"/>
    </xf>
    <xf numFmtId="44" fontId="2" fillId="0" borderId="22" xfId="0" applyNumberFormat="1" applyFont="1" applyBorder="1" applyAlignment="1">
      <alignment vertical="top"/>
    </xf>
    <xf numFmtId="44" fontId="1" fillId="0" borderId="0" xfId="0" applyNumberFormat="1" applyFont="1" applyAlignment="1">
      <alignment vertical="top"/>
    </xf>
    <xf numFmtId="0" fontId="2" fillId="0" borderId="4" xfId="0" applyFont="1" applyBorder="1" applyAlignment="1">
      <alignment vertical="center"/>
    </xf>
    <xf numFmtId="44" fontId="2" fillId="0" borderId="25" xfId="0" applyNumberFormat="1" applyFont="1" applyBorder="1" applyAlignment="1">
      <alignment vertical="top"/>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1" fillId="0" borderId="0" xfId="0" applyNumberFormat="1" applyFont="1" applyBorder="1" applyAlignment="1">
      <alignment horizontal="center" vertical="top" wrapText="1"/>
    </xf>
    <xf numFmtId="0" fontId="2" fillId="0" borderId="0" xfId="0" applyFont="1" applyBorder="1" applyAlignment="1">
      <alignment horizontal="justify" vertical="top" wrapText="1"/>
    </xf>
    <xf numFmtId="0" fontId="2" fillId="0" borderId="4" xfId="0" applyFont="1" applyBorder="1" applyAlignment="1">
      <alignment vertical="center"/>
    </xf>
    <xf numFmtId="0" fontId="1" fillId="0" borderId="6"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colpos.mx/agrocien/Images/color-cp.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73269</xdr:colOff>
      <xdr:row>0</xdr:row>
      <xdr:rowOff>75714</xdr:rowOff>
    </xdr:from>
    <xdr:to>
      <xdr:col>5</xdr:col>
      <xdr:colOff>937846</xdr:colOff>
      <xdr:row>3</xdr:row>
      <xdr:rowOff>139213</xdr:rowOff>
    </xdr:to>
    <xdr:pic>
      <xdr:nvPicPr>
        <xdr:cNvPr id="2" name="Imagen 7" descr="http://www.colpos.mx/agrocien/Images/color-cp.jpg"/>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607169" y="75714"/>
          <a:ext cx="864577" cy="5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tabSelected="1" workbookViewId="0">
      <selection activeCell="I14" sqref="I14"/>
    </sheetView>
  </sheetViews>
  <sheetFormatPr baseColWidth="10" defaultColWidth="9.140625" defaultRowHeight="12.75" customHeight="1" x14ac:dyDescent="0.25"/>
  <cols>
    <col min="1" max="1" width="9.85546875" style="46" bestFit="1" customWidth="1"/>
    <col min="2" max="2" width="34.140625" style="47" customWidth="1"/>
    <col min="3" max="3" width="6.140625" style="35" bestFit="1" customWidth="1"/>
    <col min="4" max="4" width="7.7109375" style="35" bestFit="1" customWidth="1"/>
    <col min="5" max="5" width="10.140625" style="32" bestFit="1" customWidth="1"/>
    <col min="6" max="6" width="15.5703125" style="32" bestFit="1" customWidth="1"/>
    <col min="7" max="7" width="5.7109375" customWidth="1"/>
  </cols>
  <sheetData>
    <row r="1" spans="1:6" ht="15" customHeight="1" x14ac:dyDescent="0.25">
      <c r="A1" s="86"/>
      <c r="B1" s="87"/>
      <c r="C1" s="87"/>
      <c r="D1" s="87"/>
      <c r="E1" s="87"/>
      <c r="F1" s="85"/>
    </row>
    <row r="2" spans="1:6" ht="12.75" customHeight="1" x14ac:dyDescent="0.25">
      <c r="A2" s="2"/>
      <c r="B2" s="88" t="s">
        <v>0</v>
      </c>
      <c r="C2" s="88"/>
      <c r="D2" s="88"/>
      <c r="E2" s="88"/>
      <c r="F2" s="1"/>
    </row>
    <row r="3" spans="1:6" ht="12.75" customHeight="1" x14ac:dyDescent="0.25">
      <c r="A3" s="3"/>
      <c r="B3" s="4"/>
      <c r="C3" s="5"/>
      <c r="D3" s="5"/>
      <c r="E3" s="6"/>
      <c r="F3" s="1"/>
    </row>
    <row r="4" spans="1:6" ht="12.75" customHeight="1" x14ac:dyDescent="0.25">
      <c r="A4" s="2" t="s">
        <v>1</v>
      </c>
      <c r="B4" s="4" t="s">
        <v>0</v>
      </c>
      <c r="C4" s="5"/>
      <c r="D4" s="5"/>
      <c r="E4" s="6"/>
      <c r="F4" s="1"/>
    </row>
    <row r="5" spans="1:6" ht="12.75" customHeight="1" x14ac:dyDescent="0.25">
      <c r="A5" s="2" t="s">
        <v>2</v>
      </c>
      <c r="B5" s="89" t="s">
        <v>286</v>
      </c>
      <c r="C5" s="89"/>
      <c r="D5" s="89"/>
      <c r="E5" s="89"/>
      <c r="F5" s="7"/>
    </row>
    <row r="6" spans="1:6" s="10" customFormat="1" ht="12.75" customHeight="1" x14ac:dyDescent="0.25">
      <c r="A6" s="8"/>
      <c r="B6" s="89"/>
      <c r="C6" s="89"/>
      <c r="D6" s="89"/>
      <c r="E6" s="89"/>
      <c r="F6" s="9"/>
    </row>
    <row r="7" spans="1:6" s="14" customFormat="1" ht="12.75" customHeight="1" thickBot="1" x14ac:dyDescent="0.3">
      <c r="A7" s="11" t="s">
        <v>3</v>
      </c>
      <c r="B7" s="84" t="s">
        <v>4</v>
      </c>
      <c r="C7" s="12"/>
      <c r="D7" s="90" t="s">
        <v>5</v>
      </c>
      <c r="E7" s="90"/>
      <c r="F7" s="13" t="s">
        <v>289</v>
      </c>
    </row>
    <row r="8" spans="1:6" ht="12.75" customHeight="1" thickBot="1" x14ac:dyDescent="0.3">
      <c r="A8" s="91" t="s">
        <v>6</v>
      </c>
      <c r="B8" s="91"/>
      <c r="C8" s="91"/>
      <c r="D8" s="91"/>
      <c r="E8" s="91"/>
      <c r="F8" s="91"/>
    </row>
    <row r="9" spans="1:6" s="14" customFormat="1" ht="12.75" customHeight="1" thickTop="1" thickBot="1" x14ac:dyDescent="0.3">
      <c r="A9" s="15" t="s">
        <v>7</v>
      </c>
      <c r="B9" s="16" t="s">
        <v>8</v>
      </c>
      <c r="C9" s="16" t="s">
        <v>9</v>
      </c>
      <c r="D9" s="16" t="s">
        <v>10</v>
      </c>
      <c r="E9" s="17" t="s">
        <v>11</v>
      </c>
      <c r="F9" s="17" t="s">
        <v>12</v>
      </c>
    </row>
    <row r="10" spans="1:6" ht="5.0999999999999996" customHeight="1" thickTop="1" x14ac:dyDescent="0.25">
      <c r="A10" s="18"/>
      <c r="B10" s="19"/>
      <c r="C10" s="18"/>
      <c r="D10" s="18"/>
      <c r="E10" s="20"/>
      <c r="F10" s="20"/>
    </row>
    <row r="11" spans="1:6" ht="5.0999999999999996" customHeight="1" x14ac:dyDescent="0.25">
      <c r="A11" s="18"/>
      <c r="B11" s="19"/>
      <c r="C11" s="18"/>
      <c r="D11" s="18"/>
      <c r="E11" s="20"/>
      <c r="F11" s="20"/>
    </row>
    <row r="12" spans="1:6" ht="15" x14ac:dyDescent="0.25">
      <c r="A12" s="21" t="s">
        <v>13</v>
      </c>
      <c r="B12" s="22" t="s">
        <v>14</v>
      </c>
      <c r="C12" s="23"/>
      <c r="D12" s="24"/>
      <c r="E12" s="25"/>
      <c r="F12" s="25"/>
    </row>
    <row r="13" spans="1:6" ht="36" x14ac:dyDescent="0.25">
      <c r="A13" s="26" t="s">
        <v>15</v>
      </c>
      <c r="B13" s="27" t="s">
        <v>16</v>
      </c>
      <c r="C13" s="28" t="s">
        <v>17</v>
      </c>
      <c r="D13" s="29">
        <v>1915.22</v>
      </c>
      <c r="E13" s="30"/>
      <c r="F13" s="30"/>
    </row>
    <row r="14" spans="1:6" ht="72" x14ac:dyDescent="0.25">
      <c r="A14" s="26" t="s">
        <v>18</v>
      </c>
      <c r="B14" s="27" t="s">
        <v>19</v>
      </c>
      <c r="C14" s="28" t="s">
        <v>20</v>
      </c>
      <c r="D14" s="29">
        <f>342.31+(239.18*0.4)</f>
        <v>437.98200000000003</v>
      </c>
      <c r="E14" s="30"/>
      <c r="F14" s="30"/>
    </row>
    <row r="15" spans="1:6" ht="54" x14ac:dyDescent="0.25">
      <c r="A15" s="26" t="s">
        <v>21</v>
      </c>
      <c r="B15" s="27" t="s">
        <v>22</v>
      </c>
      <c r="C15" s="28" t="s">
        <v>17</v>
      </c>
      <c r="D15" s="29">
        <v>138.19999999999999</v>
      </c>
      <c r="E15" s="30"/>
      <c r="F15" s="30"/>
    </row>
    <row r="16" spans="1:6" ht="72" x14ac:dyDescent="0.25">
      <c r="A16" s="26" t="s">
        <v>23</v>
      </c>
      <c r="B16" s="27" t="s">
        <v>24</v>
      </c>
      <c r="C16" s="28" t="s">
        <v>25</v>
      </c>
      <c r="D16" s="29">
        <v>138.19999999999999</v>
      </c>
      <c r="E16" s="30"/>
      <c r="F16" s="30"/>
    </row>
    <row r="17" spans="1:6" ht="27" x14ac:dyDescent="0.25">
      <c r="A17" s="26" t="s">
        <v>26</v>
      </c>
      <c r="B17" s="31" t="s">
        <v>27</v>
      </c>
      <c r="C17" s="28" t="s">
        <v>20</v>
      </c>
      <c r="D17" s="29">
        <v>13.82</v>
      </c>
      <c r="E17" s="30"/>
      <c r="F17" s="30"/>
    </row>
    <row r="18" spans="1:6" ht="81" x14ac:dyDescent="0.25">
      <c r="A18" s="26" t="s">
        <v>28</v>
      </c>
      <c r="B18" s="27" t="s">
        <v>29</v>
      </c>
      <c r="C18" s="28" t="s">
        <v>30</v>
      </c>
      <c r="D18" s="29">
        <v>52.52</v>
      </c>
      <c r="E18" s="30"/>
      <c r="F18" s="30"/>
    </row>
    <row r="19" spans="1:6" ht="63" x14ac:dyDescent="0.25">
      <c r="A19" s="26" t="s">
        <v>31</v>
      </c>
      <c r="B19" s="27" t="s">
        <v>32</v>
      </c>
      <c r="C19" s="28" t="s">
        <v>20</v>
      </c>
      <c r="D19" s="29">
        <f>138.2*1.4</f>
        <v>193.47999999999996</v>
      </c>
      <c r="F19" s="30"/>
    </row>
    <row r="20" spans="1:6" ht="144" x14ac:dyDescent="0.25">
      <c r="A20" s="26" t="s">
        <v>33</v>
      </c>
      <c r="B20" s="27" t="s">
        <v>34</v>
      </c>
      <c r="C20" s="28" t="s">
        <v>35</v>
      </c>
      <c r="D20" s="29">
        <v>15</v>
      </c>
      <c r="E20" s="30"/>
      <c r="F20" s="30"/>
    </row>
    <row r="21" spans="1:6" ht="45" x14ac:dyDescent="0.25">
      <c r="A21" s="26" t="s">
        <v>36</v>
      </c>
      <c r="B21" s="27" t="s">
        <v>37</v>
      </c>
      <c r="C21" s="28" t="s">
        <v>25</v>
      </c>
      <c r="D21" s="29">
        <v>6.13</v>
      </c>
      <c r="E21" s="30"/>
      <c r="F21" s="30"/>
    </row>
    <row r="22" spans="1:6" ht="36" x14ac:dyDescent="0.25">
      <c r="A22" s="26" t="s">
        <v>38</v>
      </c>
      <c r="B22" s="27" t="s">
        <v>39</v>
      </c>
      <c r="C22" s="28" t="s">
        <v>20</v>
      </c>
      <c r="D22" s="29">
        <v>1.25</v>
      </c>
      <c r="E22" s="30"/>
      <c r="F22" s="30"/>
    </row>
    <row r="23" spans="1:6" ht="36" x14ac:dyDescent="0.25">
      <c r="A23" s="26" t="s">
        <v>40</v>
      </c>
      <c r="B23" s="27" t="s">
        <v>41</v>
      </c>
      <c r="C23" s="28" t="s">
        <v>25</v>
      </c>
      <c r="D23" s="29">
        <f>39.39+2.46+2.83+5.07</f>
        <v>49.75</v>
      </c>
      <c r="E23" s="30"/>
      <c r="F23" s="30"/>
    </row>
    <row r="24" spans="1:6" ht="81" x14ac:dyDescent="0.25">
      <c r="A24" s="26" t="s">
        <v>42</v>
      </c>
      <c r="B24" s="27" t="s">
        <v>43</v>
      </c>
      <c r="C24" s="28" t="s">
        <v>17</v>
      </c>
      <c r="D24" s="29">
        <v>239.18</v>
      </c>
      <c r="E24" s="30"/>
      <c r="F24" s="30"/>
    </row>
    <row r="25" spans="1:6" ht="72" x14ac:dyDescent="0.25">
      <c r="A25" s="26" t="s">
        <v>44</v>
      </c>
      <c r="B25" s="27" t="s">
        <v>262</v>
      </c>
      <c r="C25" s="28" t="s">
        <v>20</v>
      </c>
      <c r="D25" s="29">
        <f>342.31+(239.18*0.4)</f>
        <v>437.98200000000003</v>
      </c>
      <c r="E25" s="30"/>
      <c r="F25" s="30"/>
    </row>
    <row r="26" spans="1:6" ht="72" x14ac:dyDescent="0.25">
      <c r="A26" s="26" t="s">
        <v>45</v>
      </c>
      <c r="B26" s="27" t="s">
        <v>263</v>
      </c>
      <c r="C26" s="28" t="s">
        <v>20</v>
      </c>
      <c r="D26" s="29">
        <f>(342.31+(239.18*0.4))*2</f>
        <v>875.96400000000006</v>
      </c>
      <c r="E26" s="30"/>
      <c r="F26" s="30"/>
    </row>
    <row r="27" spans="1:6" ht="72" x14ac:dyDescent="0.25">
      <c r="A27" s="26" t="s">
        <v>46</v>
      </c>
      <c r="B27" s="27" t="s">
        <v>47</v>
      </c>
      <c r="C27" s="28" t="s">
        <v>30</v>
      </c>
      <c r="D27" s="29">
        <f>342.31+(239.18*0.4)</f>
        <v>437.98200000000003</v>
      </c>
      <c r="E27" s="30"/>
      <c r="F27" s="30"/>
    </row>
    <row r="28" spans="1:6" ht="126" x14ac:dyDescent="0.25">
      <c r="A28" s="26" t="s">
        <v>48</v>
      </c>
      <c r="B28" s="27" t="s">
        <v>264</v>
      </c>
      <c r="C28" s="28" t="s">
        <v>20</v>
      </c>
      <c r="D28" s="29">
        <f>239.18*0.2</f>
        <v>47.836000000000006</v>
      </c>
      <c r="E28" s="30"/>
      <c r="F28" s="30"/>
    </row>
    <row r="29" spans="1:6" ht="126" x14ac:dyDescent="0.25">
      <c r="A29" s="26" t="s">
        <v>49</v>
      </c>
      <c r="B29" s="27" t="s">
        <v>265</v>
      </c>
      <c r="C29" s="28" t="s">
        <v>17</v>
      </c>
      <c r="D29" s="29">
        <f>239.18*0.2</f>
        <v>47.836000000000006</v>
      </c>
      <c r="E29" s="30"/>
      <c r="F29" s="30"/>
    </row>
    <row r="30" spans="1:6" ht="15" x14ac:dyDescent="0.25">
      <c r="A30" s="33"/>
      <c r="B30" s="34"/>
    </row>
    <row r="31" spans="1:6" ht="15" x14ac:dyDescent="0.25">
      <c r="A31" s="21" t="s">
        <v>13</v>
      </c>
      <c r="B31" s="36" t="s">
        <v>50</v>
      </c>
      <c r="C31" s="37"/>
      <c r="D31" s="37"/>
      <c r="E31" s="38"/>
      <c r="F31" s="39"/>
    </row>
    <row r="32" spans="1:6" ht="12.75" customHeight="1" x14ac:dyDescent="0.25">
      <c r="A32" s="40"/>
      <c r="B32" s="41"/>
      <c r="C32" s="42"/>
      <c r="D32" s="43"/>
      <c r="E32" s="44"/>
      <c r="F32" s="44"/>
    </row>
    <row r="33" spans="1:6" ht="15" x14ac:dyDescent="0.25">
      <c r="A33" s="21" t="s">
        <v>51</v>
      </c>
      <c r="B33" s="36" t="s">
        <v>52</v>
      </c>
      <c r="C33" s="23"/>
      <c r="D33" s="24"/>
      <c r="E33" s="25"/>
      <c r="F33" s="25"/>
    </row>
    <row r="34" spans="1:6" ht="36" x14ac:dyDescent="0.25">
      <c r="A34" s="26" t="s">
        <v>53</v>
      </c>
      <c r="B34" s="31" t="s">
        <v>54</v>
      </c>
      <c r="C34" s="28" t="s">
        <v>25</v>
      </c>
      <c r="D34" s="29">
        <v>23</v>
      </c>
      <c r="E34" s="30"/>
      <c r="F34" s="30"/>
    </row>
    <row r="35" spans="1:6" ht="63" x14ac:dyDescent="0.25">
      <c r="A35" s="26" t="s">
        <v>55</v>
      </c>
      <c r="B35" s="27" t="s">
        <v>56</v>
      </c>
      <c r="C35" s="28" t="s">
        <v>57</v>
      </c>
      <c r="D35" s="29">
        <v>54</v>
      </c>
      <c r="E35" s="30"/>
      <c r="F35" s="30"/>
    </row>
    <row r="36" spans="1:6" ht="54" x14ac:dyDescent="0.25">
      <c r="A36" s="26" t="s">
        <v>58</v>
      </c>
      <c r="B36" s="27" t="s">
        <v>59</v>
      </c>
      <c r="C36" s="28" t="s">
        <v>57</v>
      </c>
      <c r="D36" s="29">
        <v>169.7</v>
      </c>
      <c r="E36" s="30"/>
      <c r="F36" s="30"/>
    </row>
    <row r="37" spans="1:6" ht="36" x14ac:dyDescent="0.25">
      <c r="A37" s="26" t="s">
        <v>60</v>
      </c>
      <c r="B37" s="27" t="s">
        <v>61</v>
      </c>
      <c r="C37" s="28" t="s">
        <v>62</v>
      </c>
      <c r="D37" s="29">
        <v>164</v>
      </c>
      <c r="E37" s="30"/>
      <c r="F37" s="30"/>
    </row>
    <row r="38" spans="1:6" ht="36" x14ac:dyDescent="0.25">
      <c r="A38" s="26" t="s">
        <v>63</v>
      </c>
      <c r="B38" s="27" t="s">
        <v>64</v>
      </c>
      <c r="C38" s="28" t="s">
        <v>57</v>
      </c>
      <c r="D38" s="29">
        <v>132</v>
      </c>
      <c r="E38" s="30"/>
      <c r="F38" s="30"/>
    </row>
    <row r="39" spans="1:6" ht="45" x14ac:dyDescent="0.25">
      <c r="A39" s="26" t="s">
        <v>65</v>
      </c>
      <c r="B39" s="27" t="s">
        <v>66</v>
      </c>
      <c r="C39" s="28" t="s">
        <v>67</v>
      </c>
      <c r="D39" s="29">
        <v>3</v>
      </c>
      <c r="E39" s="30"/>
      <c r="F39" s="30"/>
    </row>
    <row r="40" spans="1:6" ht="27" x14ac:dyDescent="0.25">
      <c r="A40" s="26" t="s">
        <v>68</v>
      </c>
      <c r="B40" s="27" t="s">
        <v>69</v>
      </c>
      <c r="C40" s="28" t="s">
        <v>67</v>
      </c>
      <c r="D40" s="29">
        <v>3</v>
      </c>
      <c r="E40" s="30"/>
      <c r="F40" s="30"/>
    </row>
    <row r="41" spans="1:6" ht="36" x14ac:dyDescent="0.25">
      <c r="A41" s="26" t="s">
        <v>70</v>
      </c>
      <c r="B41" s="27" t="s">
        <v>71</v>
      </c>
      <c r="C41" s="28" t="s">
        <v>72</v>
      </c>
      <c r="D41" s="29">
        <v>1</v>
      </c>
      <c r="E41" s="30"/>
      <c r="F41" s="30"/>
    </row>
    <row r="42" spans="1:6" ht="72" x14ac:dyDescent="0.25">
      <c r="A42" s="26" t="s">
        <v>73</v>
      </c>
      <c r="B42" s="27" t="s">
        <v>47</v>
      </c>
      <c r="C42" s="28" t="s">
        <v>30</v>
      </c>
      <c r="D42" s="29">
        <v>16.899999999999999</v>
      </c>
      <c r="E42" s="30"/>
      <c r="F42" s="30"/>
    </row>
    <row r="43" spans="1:6" ht="63" x14ac:dyDescent="0.25">
      <c r="A43" s="26" t="s">
        <v>74</v>
      </c>
      <c r="B43" s="27" t="s">
        <v>75</v>
      </c>
      <c r="C43" s="28" t="s">
        <v>76</v>
      </c>
      <c r="D43" s="29">
        <v>10</v>
      </c>
      <c r="E43" s="30"/>
      <c r="F43" s="30"/>
    </row>
    <row r="44" spans="1:6" ht="36" x14ac:dyDescent="0.25">
      <c r="A44" s="26" t="s">
        <v>77</v>
      </c>
      <c r="B44" s="27" t="s">
        <v>78</v>
      </c>
      <c r="C44" s="28" t="s">
        <v>57</v>
      </c>
      <c r="D44" s="29">
        <v>85</v>
      </c>
      <c r="E44" s="30"/>
      <c r="F44" s="30"/>
    </row>
    <row r="45" spans="1:6" ht="54" x14ac:dyDescent="0.25">
      <c r="A45" s="26" t="s">
        <v>79</v>
      </c>
      <c r="B45" s="27" t="s">
        <v>80</v>
      </c>
      <c r="C45" s="28" t="s">
        <v>76</v>
      </c>
      <c r="D45" s="29">
        <v>28.5</v>
      </c>
      <c r="E45" s="30"/>
      <c r="F45" s="30"/>
    </row>
    <row r="46" spans="1:6" ht="27" x14ac:dyDescent="0.25">
      <c r="A46" s="26" t="s">
        <v>81</v>
      </c>
      <c r="B46" s="27" t="s">
        <v>82</v>
      </c>
      <c r="C46" s="28" t="s">
        <v>57</v>
      </c>
      <c r="D46" s="29">
        <v>224</v>
      </c>
      <c r="E46" s="30"/>
      <c r="F46" s="30"/>
    </row>
    <row r="47" spans="1:6" ht="81" x14ac:dyDescent="0.25">
      <c r="A47" s="26" t="s">
        <v>83</v>
      </c>
      <c r="B47" s="27" t="s">
        <v>84</v>
      </c>
      <c r="C47" s="28" t="s">
        <v>17</v>
      </c>
      <c r="D47" s="29">
        <v>224</v>
      </c>
      <c r="E47" s="30"/>
      <c r="F47" s="30"/>
    </row>
    <row r="48" spans="1:6" ht="27" x14ac:dyDescent="0.25">
      <c r="A48" s="26" t="s">
        <v>85</v>
      </c>
      <c r="B48" s="27" t="s">
        <v>86</v>
      </c>
      <c r="C48" s="28" t="s">
        <v>76</v>
      </c>
      <c r="D48" s="29">
        <v>150</v>
      </c>
      <c r="E48" s="30"/>
      <c r="F48" s="30"/>
    </row>
    <row r="49" spans="1:6" ht="126" x14ac:dyDescent="0.25">
      <c r="A49" s="26" t="s">
        <v>87</v>
      </c>
      <c r="B49" s="27" t="s">
        <v>88</v>
      </c>
      <c r="C49" s="28" t="s">
        <v>89</v>
      </c>
      <c r="D49" s="29">
        <v>10</v>
      </c>
      <c r="E49" s="30"/>
      <c r="F49" s="30"/>
    </row>
    <row r="50" spans="1:6" ht="81" x14ac:dyDescent="0.25">
      <c r="A50" s="26" t="s">
        <v>90</v>
      </c>
      <c r="B50" s="27" t="s">
        <v>91</v>
      </c>
      <c r="C50" s="28" t="s">
        <v>92</v>
      </c>
      <c r="D50" s="29">
        <v>4167.5600000000004</v>
      </c>
      <c r="E50" s="30"/>
      <c r="F50" s="30"/>
    </row>
    <row r="51" spans="1:6" ht="63" x14ac:dyDescent="0.25">
      <c r="A51" s="26" t="s">
        <v>93</v>
      </c>
      <c r="B51" s="27" t="s">
        <v>94</v>
      </c>
      <c r="C51" s="28" t="s">
        <v>92</v>
      </c>
      <c r="D51" s="29">
        <v>1486.55</v>
      </c>
      <c r="E51" s="30"/>
      <c r="F51" s="30"/>
    </row>
    <row r="52" spans="1:6" ht="45" x14ac:dyDescent="0.25">
      <c r="A52" s="26" t="s">
        <v>95</v>
      </c>
      <c r="B52" s="27" t="s">
        <v>96</v>
      </c>
      <c r="C52" s="28" t="s">
        <v>17</v>
      </c>
      <c r="D52" s="29">
        <v>45</v>
      </c>
      <c r="E52" s="30"/>
      <c r="F52" s="30"/>
    </row>
    <row r="53" spans="1:6" ht="99" x14ac:dyDescent="0.25">
      <c r="A53" s="26" t="s">
        <v>97</v>
      </c>
      <c r="B53" s="27" t="s">
        <v>98</v>
      </c>
      <c r="C53" s="28" t="s">
        <v>35</v>
      </c>
      <c r="D53" s="29">
        <v>1</v>
      </c>
      <c r="E53" s="30"/>
      <c r="F53" s="30"/>
    </row>
    <row r="54" spans="1:6" ht="108" x14ac:dyDescent="0.25">
      <c r="A54" s="26" t="s">
        <v>99</v>
      </c>
      <c r="B54" s="27" t="s">
        <v>100</v>
      </c>
      <c r="C54" s="28" t="s">
        <v>17</v>
      </c>
      <c r="D54" s="29">
        <v>132</v>
      </c>
      <c r="E54" s="30"/>
      <c r="F54" s="30"/>
    </row>
    <row r="55" spans="1:6" ht="72" x14ac:dyDescent="0.25">
      <c r="A55" s="26" t="s">
        <v>101</v>
      </c>
      <c r="B55" s="27" t="s">
        <v>102</v>
      </c>
      <c r="C55" s="28" t="s">
        <v>103</v>
      </c>
      <c r="D55" s="29">
        <v>279.63</v>
      </c>
      <c r="E55" s="30"/>
      <c r="F55" s="30"/>
    </row>
    <row r="56" spans="1:6" ht="36" x14ac:dyDescent="0.25">
      <c r="A56" s="26" t="s">
        <v>104</v>
      </c>
      <c r="B56" s="27" t="s">
        <v>105</v>
      </c>
      <c r="C56" s="28" t="s">
        <v>62</v>
      </c>
      <c r="D56" s="29">
        <v>1485.55</v>
      </c>
      <c r="E56" s="30"/>
      <c r="F56" s="30"/>
    </row>
    <row r="57" spans="1:6" ht="45" x14ac:dyDescent="0.25">
      <c r="A57" s="26" t="s">
        <v>106</v>
      </c>
      <c r="B57" s="27" t="s">
        <v>107</v>
      </c>
      <c r="C57" s="28" t="s">
        <v>108</v>
      </c>
      <c r="D57" s="29">
        <v>1</v>
      </c>
      <c r="E57" s="30"/>
      <c r="F57" s="30"/>
    </row>
    <row r="58" spans="1:6" ht="27" x14ac:dyDescent="0.25">
      <c r="A58" s="26" t="s">
        <v>109</v>
      </c>
      <c r="B58" s="27" t="s">
        <v>110</v>
      </c>
      <c r="C58" s="28" t="s">
        <v>108</v>
      </c>
      <c r="D58" s="29">
        <v>3</v>
      </c>
      <c r="E58" s="30"/>
      <c r="F58" s="30"/>
    </row>
    <row r="59" spans="1:6" ht="27" x14ac:dyDescent="0.25">
      <c r="A59" s="26" t="s">
        <v>111</v>
      </c>
      <c r="B59" s="27" t="s">
        <v>112</v>
      </c>
      <c r="C59" s="28" t="s">
        <v>108</v>
      </c>
      <c r="D59" s="29">
        <v>3</v>
      </c>
      <c r="E59" s="30"/>
      <c r="F59" s="30"/>
    </row>
    <row r="60" spans="1:6" ht="63" x14ac:dyDescent="0.25">
      <c r="A60" s="26" t="s">
        <v>113</v>
      </c>
      <c r="B60" s="27" t="s">
        <v>114</v>
      </c>
      <c r="C60" s="28" t="s">
        <v>115</v>
      </c>
      <c r="D60" s="29">
        <v>18</v>
      </c>
      <c r="E60" s="30"/>
      <c r="F60" s="30"/>
    </row>
    <row r="61" spans="1:6" ht="72" x14ac:dyDescent="0.25">
      <c r="A61" s="26" t="s">
        <v>116</v>
      </c>
      <c r="B61" s="27" t="s">
        <v>117</v>
      </c>
      <c r="C61" s="28" t="s">
        <v>115</v>
      </c>
      <c r="D61" s="29">
        <v>8</v>
      </c>
      <c r="E61" s="30"/>
      <c r="F61" s="30"/>
    </row>
    <row r="62" spans="1:6" s="45" customFormat="1" ht="27" x14ac:dyDescent="0.15">
      <c r="A62" s="26" t="s">
        <v>118</v>
      </c>
      <c r="B62" s="27" t="s">
        <v>119</v>
      </c>
      <c r="C62" s="28" t="s">
        <v>35</v>
      </c>
      <c r="D62" s="29">
        <v>2</v>
      </c>
      <c r="E62" s="30"/>
      <c r="F62" s="30"/>
    </row>
    <row r="63" spans="1:6" s="45" customFormat="1" ht="63" x14ac:dyDescent="0.15">
      <c r="A63" s="26" t="s">
        <v>120</v>
      </c>
      <c r="B63" s="27" t="s">
        <v>121</v>
      </c>
      <c r="C63" s="28" t="s">
        <v>35</v>
      </c>
      <c r="D63" s="29">
        <v>18</v>
      </c>
      <c r="E63" s="30"/>
      <c r="F63" s="30"/>
    </row>
    <row r="64" spans="1:6" ht="36" x14ac:dyDescent="0.25">
      <c r="A64" s="26" t="s">
        <v>122</v>
      </c>
      <c r="B64" s="27" t="s">
        <v>123</v>
      </c>
      <c r="C64" s="28" t="s">
        <v>124</v>
      </c>
      <c r="D64" s="29">
        <v>4</v>
      </c>
      <c r="E64" s="30"/>
      <c r="F64" s="30"/>
    </row>
    <row r="65" spans="1:6" ht="15" x14ac:dyDescent="0.25"/>
    <row r="66" spans="1:6" ht="18" x14ac:dyDescent="0.25">
      <c r="A66" s="21" t="s">
        <v>51</v>
      </c>
      <c r="B66" s="36" t="s">
        <v>125</v>
      </c>
      <c r="C66" s="37"/>
      <c r="D66" s="37"/>
      <c r="E66" s="38"/>
      <c r="F66" s="39"/>
    </row>
    <row r="67" spans="1:6" ht="15" x14ac:dyDescent="0.25">
      <c r="A67" s="40"/>
      <c r="B67" s="41"/>
      <c r="C67" s="42"/>
      <c r="D67" s="43"/>
      <c r="E67" s="44"/>
      <c r="F67" s="44"/>
    </row>
    <row r="68" spans="1:6" ht="15" x14ac:dyDescent="0.25">
      <c r="A68" s="21" t="s">
        <v>126</v>
      </c>
      <c r="B68" s="36" t="s">
        <v>287</v>
      </c>
      <c r="C68" s="23"/>
      <c r="D68" s="24"/>
      <c r="E68" s="25"/>
      <c r="F68" s="25"/>
    </row>
    <row r="69" spans="1:6" ht="15" x14ac:dyDescent="0.25">
      <c r="A69" s="40"/>
      <c r="B69" s="41"/>
      <c r="C69" s="42"/>
      <c r="D69" s="43"/>
      <c r="E69" s="44"/>
      <c r="F69" s="44"/>
    </row>
    <row r="70" spans="1:6" ht="36" x14ac:dyDescent="0.25">
      <c r="A70" s="26" t="s">
        <v>127</v>
      </c>
      <c r="B70" s="27" t="s">
        <v>16</v>
      </c>
      <c r="C70" s="28" t="s">
        <v>17</v>
      </c>
      <c r="D70" s="29">
        <v>837.87</v>
      </c>
      <c r="E70" s="30"/>
      <c r="F70" s="30"/>
    </row>
    <row r="71" spans="1:6" ht="72" x14ac:dyDescent="0.25">
      <c r="A71" s="26" t="s">
        <v>128</v>
      </c>
      <c r="B71" s="27" t="s">
        <v>19</v>
      </c>
      <c r="C71" s="28" t="s">
        <v>20</v>
      </c>
      <c r="D71" s="29">
        <f>127.78+43.03+17.29+43.03+41.472+9.324</f>
        <v>281.92599999999999</v>
      </c>
      <c r="E71" s="30"/>
      <c r="F71" s="30"/>
    </row>
    <row r="72" spans="1:6" ht="135" x14ac:dyDescent="0.25">
      <c r="A72" s="26" t="s">
        <v>129</v>
      </c>
      <c r="B72" s="27" t="s">
        <v>266</v>
      </c>
      <c r="C72" s="28" t="s">
        <v>20</v>
      </c>
      <c r="D72" s="29">
        <f>38.016+8.108+117.676+13.508</f>
        <v>177.30800000000002</v>
      </c>
      <c r="E72" s="30"/>
      <c r="F72" s="30"/>
    </row>
    <row r="73" spans="1:6" ht="81" x14ac:dyDescent="0.25">
      <c r="A73" s="26" t="s">
        <v>130</v>
      </c>
      <c r="B73" s="27" t="s">
        <v>29</v>
      </c>
      <c r="C73" s="28" t="s">
        <v>30</v>
      </c>
      <c r="D73" s="29">
        <f>D71-D72</f>
        <v>104.61799999999997</v>
      </c>
      <c r="E73" s="30"/>
      <c r="F73" s="30"/>
    </row>
    <row r="74" spans="1:6" ht="63" x14ac:dyDescent="0.25">
      <c r="A74" s="26" t="s">
        <v>131</v>
      </c>
      <c r="B74" s="27" t="s">
        <v>132</v>
      </c>
      <c r="C74" s="28" t="s">
        <v>20</v>
      </c>
      <c r="D74" s="29">
        <v>28</v>
      </c>
      <c r="E74" s="30"/>
      <c r="F74" s="30"/>
    </row>
    <row r="75" spans="1:6" ht="144" x14ac:dyDescent="0.25">
      <c r="A75" s="26" t="s">
        <v>133</v>
      </c>
      <c r="B75" s="27" t="s">
        <v>267</v>
      </c>
      <c r="C75" s="28" t="s">
        <v>17</v>
      </c>
      <c r="D75" s="29">
        <v>23.04</v>
      </c>
      <c r="E75" s="30"/>
      <c r="F75" s="30"/>
    </row>
    <row r="76" spans="1:6" ht="135" x14ac:dyDescent="0.25">
      <c r="A76" s="26" t="s">
        <v>134</v>
      </c>
      <c r="B76" s="27" t="s">
        <v>268</v>
      </c>
      <c r="C76" s="28" t="s">
        <v>135</v>
      </c>
      <c r="D76" s="48">
        <v>0.42099999999999999</v>
      </c>
      <c r="E76" s="30"/>
      <c r="F76" s="30"/>
    </row>
    <row r="77" spans="1:6" ht="171" x14ac:dyDescent="0.25">
      <c r="A77" s="26" t="s">
        <v>136</v>
      </c>
      <c r="B77" s="27" t="s">
        <v>269</v>
      </c>
      <c r="C77" s="28" t="s">
        <v>20</v>
      </c>
      <c r="D77" s="48">
        <v>3.456</v>
      </c>
      <c r="E77" s="30"/>
      <c r="F77" s="30"/>
    </row>
    <row r="78" spans="1:6" ht="153" x14ac:dyDescent="0.25">
      <c r="A78" s="26" t="s">
        <v>137</v>
      </c>
      <c r="B78" s="27" t="s">
        <v>270</v>
      </c>
      <c r="C78" s="28" t="s">
        <v>138</v>
      </c>
      <c r="D78" s="29">
        <f>24*4*0.6*2.27</f>
        <v>130.75199999999998</v>
      </c>
      <c r="E78" s="30"/>
      <c r="F78" s="30"/>
    </row>
    <row r="79" spans="1:6" ht="135" x14ac:dyDescent="0.25">
      <c r="A79" s="26" t="s">
        <v>139</v>
      </c>
      <c r="B79" s="27" t="s">
        <v>271</v>
      </c>
      <c r="C79" s="28" t="s">
        <v>17</v>
      </c>
      <c r="D79" s="29">
        <v>49.12</v>
      </c>
      <c r="E79" s="30"/>
      <c r="F79" s="30"/>
    </row>
    <row r="80" spans="1:6" ht="189" x14ac:dyDescent="0.25">
      <c r="A80" s="26" t="s">
        <v>140</v>
      </c>
      <c r="B80" s="27" t="s">
        <v>272</v>
      </c>
      <c r="C80" s="28" t="s">
        <v>103</v>
      </c>
      <c r="D80" s="29">
        <v>5</v>
      </c>
      <c r="E80" s="30"/>
      <c r="F80" s="30"/>
    </row>
    <row r="81" spans="1:6" ht="153" x14ac:dyDescent="0.25">
      <c r="A81" s="26" t="s">
        <v>141</v>
      </c>
      <c r="B81" s="27" t="s">
        <v>273</v>
      </c>
      <c r="C81" s="28" t="s">
        <v>103</v>
      </c>
      <c r="D81" s="29">
        <v>5</v>
      </c>
      <c r="E81" s="30"/>
      <c r="F81" s="30"/>
    </row>
    <row r="82" spans="1:6" ht="162" x14ac:dyDescent="0.25">
      <c r="A82" s="26" t="s">
        <v>142</v>
      </c>
      <c r="B82" s="27" t="s">
        <v>274</v>
      </c>
      <c r="C82" s="28" t="s">
        <v>103</v>
      </c>
      <c r="D82" s="29">
        <f>0.45*4</f>
        <v>1.8</v>
      </c>
      <c r="E82" s="30"/>
      <c r="F82" s="30"/>
    </row>
    <row r="83" spans="1:6" ht="144" x14ac:dyDescent="0.25">
      <c r="A83" s="26" t="s">
        <v>143</v>
      </c>
      <c r="B83" s="27" t="s">
        <v>275</v>
      </c>
      <c r="C83" s="28" t="s">
        <v>17</v>
      </c>
      <c r="D83" s="29">
        <f>5*0.45</f>
        <v>2.25</v>
      </c>
      <c r="E83" s="30"/>
      <c r="F83" s="30"/>
    </row>
    <row r="84" spans="1:6" ht="126" x14ac:dyDescent="0.25">
      <c r="A84" s="26" t="s">
        <v>144</v>
      </c>
      <c r="B84" s="27" t="s">
        <v>276</v>
      </c>
      <c r="C84" s="28" t="s">
        <v>17</v>
      </c>
      <c r="D84" s="29">
        <f>5.4*1.2</f>
        <v>6.48</v>
      </c>
      <c r="E84" s="30"/>
      <c r="F84" s="30"/>
    </row>
    <row r="85" spans="1:6" ht="144" x14ac:dyDescent="0.25">
      <c r="A85" s="26" t="s">
        <v>145</v>
      </c>
      <c r="B85" s="27" t="s">
        <v>277</v>
      </c>
      <c r="C85" s="28" t="s">
        <v>20</v>
      </c>
      <c r="D85" s="29">
        <f>5.4*1.2</f>
        <v>6.48</v>
      </c>
      <c r="E85" s="30"/>
      <c r="F85" s="30"/>
    </row>
    <row r="86" spans="1:6" ht="162" x14ac:dyDescent="0.25">
      <c r="A86" s="26" t="s">
        <v>146</v>
      </c>
      <c r="B86" s="31" t="s">
        <v>278</v>
      </c>
      <c r="C86" s="28" t="s">
        <v>103</v>
      </c>
      <c r="D86" s="29">
        <v>5</v>
      </c>
      <c r="E86" s="30"/>
      <c r="F86" s="30"/>
    </row>
    <row r="87" spans="1:6" ht="54" x14ac:dyDescent="0.25">
      <c r="A87" s="26" t="s">
        <v>147</v>
      </c>
      <c r="B87" s="27" t="s">
        <v>148</v>
      </c>
      <c r="C87" s="28" t="s">
        <v>135</v>
      </c>
      <c r="D87" s="29">
        <v>8.4049999999999994</v>
      </c>
      <c r="E87" s="30"/>
      <c r="F87" s="30"/>
    </row>
    <row r="88" spans="1:6" ht="54" x14ac:dyDescent="0.25">
      <c r="A88" s="26" t="s">
        <v>149</v>
      </c>
      <c r="B88" s="27" t="s">
        <v>150</v>
      </c>
      <c r="C88" s="49" t="s">
        <v>35</v>
      </c>
      <c r="D88" s="29">
        <v>24</v>
      </c>
      <c r="E88" s="30"/>
      <c r="F88" s="30"/>
    </row>
    <row r="89" spans="1:6" ht="63" x14ac:dyDescent="0.25">
      <c r="A89" s="26" t="s">
        <v>151</v>
      </c>
      <c r="B89" s="27" t="s">
        <v>152</v>
      </c>
      <c r="C89" s="49" t="s">
        <v>25</v>
      </c>
      <c r="D89" s="29">
        <v>43.03</v>
      </c>
      <c r="E89" s="30"/>
      <c r="F89" s="30"/>
    </row>
    <row r="90" spans="1:6" ht="63" x14ac:dyDescent="0.25">
      <c r="A90" s="26" t="s">
        <v>153</v>
      </c>
      <c r="B90" s="27" t="s">
        <v>154</v>
      </c>
      <c r="C90" s="49" t="s">
        <v>25</v>
      </c>
      <c r="D90" s="29">
        <v>60.2</v>
      </c>
      <c r="E90" s="30"/>
      <c r="F90" s="30"/>
    </row>
    <row r="91" spans="1:6" ht="54" x14ac:dyDescent="0.25">
      <c r="A91" s="26" t="s">
        <v>155</v>
      </c>
      <c r="B91" s="27" t="s">
        <v>156</v>
      </c>
      <c r="C91" s="49" t="s">
        <v>25</v>
      </c>
      <c r="D91" s="29">
        <v>48.03</v>
      </c>
      <c r="E91" s="30"/>
      <c r="F91" s="30"/>
    </row>
    <row r="92" spans="1:6" ht="63" x14ac:dyDescent="0.25">
      <c r="A92" s="26" t="s">
        <v>157</v>
      </c>
      <c r="B92" s="27" t="s">
        <v>158</v>
      </c>
      <c r="C92" s="49" t="s">
        <v>135</v>
      </c>
      <c r="D92" s="29">
        <v>4.2300000000000004</v>
      </c>
      <c r="E92" s="30"/>
      <c r="F92" s="30"/>
    </row>
    <row r="93" spans="1:6" ht="54" x14ac:dyDescent="0.25">
      <c r="A93" s="26" t="s">
        <v>159</v>
      </c>
      <c r="B93" s="27" t="s">
        <v>160</v>
      </c>
      <c r="C93" s="49" t="s">
        <v>17</v>
      </c>
      <c r="D93" s="29">
        <v>215.16</v>
      </c>
      <c r="E93" s="30"/>
      <c r="F93" s="30"/>
    </row>
    <row r="94" spans="1:6" ht="27" x14ac:dyDescent="0.25">
      <c r="A94" s="26" t="s">
        <v>161</v>
      </c>
      <c r="B94" s="50" t="s">
        <v>162</v>
      </c>
      <c r="C94" s="51" t="s">
        <v>25</v>
      </c>
      <c r="D94" s="52">
        <v>183</v>
      </c>
      <c r="E94" s="53"/>
      <c r="F94" s="53"/>
    </row>
    <row r="95" spans="1:6" ht="63" x14ac:dyDescent="0.25">
      <c r="A95" s="26" t="s">
        <v>163</v>
      </c>
      <c r="B95" s="27" t="s">
        <v>164</v>
      </c>
      <c r="C95" s="49" t="s">
        <v>57</v>
      </c>
      <c r="D95" s="29">
        <v>303.02999999999997</v>
      </c>
      <c r="E95" s="30"/>
      <c r="F95" s="30"/>
    </row>
    <row r="96" spans="1:6" ht="36" x14ac:dyDescent="0.25">
      <c r="A96" s="26" t="s">
        <v>165</v>
      </c>
      <c r="B96" s="54" t="s">
        <v>166</v>
      </c>
      <c r="C96" s="49" t="s">
        <v>30</v>
      </c>
      <c r="D96" s="29">
        <v>43.03</v>
      </c>
      <c r="E96" s="30"/>
      <c r="F96" s="30"/>
    </row>
    <row r="97" spans="1:6" ht="27" x14ac:dyDescent="0.25">
      <c r="A97" s="26" t="s">
        <v>167</v>
      </c>
      <c r="B97" s="31" t="s">
        <v>168</v>
      </c>
      <c r="C97" s="49" t="s">
        <v>124</v>
      </c>
      <c r="D97" s="29">
        <v>6</v>
      </c>
      <c r="E97" s="30"/>
      <c r="F97" s="30"/>
    </row>
    <row r="98" spans="1:6" ht="72" x14ac:dyDescent="0.25">
      <c r="A98" s="26" t="s">
        <v>169</v>
      </c>
      <c r="B98" s="27" t="s">
        <v>262</v>
      </c>
      <c r="C98" s="28" t="s">
        <v>20</v>
      </c>
      <c r="D98" s="29">
        <v>104.62</v>
      </c>
      <c r="E98" s="30"/>
      <c r="F98" s="30"/>
    </row>
    <row r="99" spans="1:6" ht="72" x14ac:dyDescent="0.25">
      <c r="A99" s="26" t="s">
        <v>170</v>
      </c>
      <c r="B99" s="27" t="s">
        <v>263</v>
      </c>
      <c r="C99" s="28" t="s">
        <v>20</v>
      </c>
      <c r="D99" s="29">
        <f>102.62*4</f>
        <v>410.48</v>
      </c>
      <c r="E99" s="30"/>
      <c r="F99" s="30"/>
    </row>
    <row r="100" spans="1:6" ht="36" x14ac:dyDescent="0.25">
      <c r="A100" s="26" t="s">
        <v>171</v>
      </c>
      <c r="B100" s="31" t="s">
        <v>172</v>
      </c>
      <c r="C100" s="49" t="s">
        <v>20</v>
      </c>
      <c r="D100" s="29">
        <v>104.62</v>
      </c>
      <c r="E100" s="30"/>
      <c r="F100" s="30"/>
    </row>
    <row r="101" spans="1:6" ht="234" x14ac:dyDescent="0.25">
      <c r="A101" s="26" t="s">
        <v>173</v>
      </c>
      <c r="B101" s="27" t="s">
        <v>279</v>
      </c>
      <c r="C101" s="28"/>
      <c r="D101" s="29"/>
      <c r="E101" s="30"/>
      <c r="F101" s="30"/>
    </row>
    <row r="102" spans="1:6" ht="18" x14ac:dyDescent="0.25">
      <c r="A102" s="26" t="s">
        <v>174</v>
      </c>
      <c r="B102" s="27" t="s">
        <v>175</v>
      </c>
      <c r="C102" s="28" t="s">
        <v>35</v>
      </c>
      <c r="D102" s="29">
        <v>4</v>
      </c>
      <c r="E102" s="30"/>
      <c r="F102" s="30"/>
    </row>
    <row r="103" spans="1:6" ht="19.5" customHeight="1" x14ac:dyDescent="0.25">
      <c r="A103" s="26" t="s">
        <v>176</v>
      </c>
      <c r="B103" s="27" t="s">
        <v>177</v>
      </c>
      <c r="C103" s="28" t="s">
        <v>35</v>
      </c>
      <c r="D103" s="29">
        <v>3</v>
      </c>
      <c r="E103" s="30"/>
      <c r="F103" s="30"/>
    </row>
    <row r="104" spans="1:6" ht="18" x14ac:dyDescent="0.25">
      <c r="A104" s="26" t="s">
        <v>178</v>
      </c>
      <c r="B104" s="27" t="s">
        <v>179</v>
      </c>
      <c r="C104" s="28" t="s">
        <v>35</v>
      </c>
      <c r="D104" s="29">
        <v>1</v>
      </c>
      <c r="E104" s="30"/>
      <c r="F104" s="30"/>
    </row>
    <row r="105" spans="1:6" ht="162" x14ac:dyDescent="0.25">
      <c r="A105" s="55" t="s">
        <v>180</v>
      </c>
      <c r="B105" s="56" t="s">
        <v>280</v>
      </c>
      <c r="C105" s="57" t="s">
        <v>138</v>
      </c>
      <c r="D105" s="58">
        <f>(15*3*11.34)+((1.5+5.07+6.49+5.09+3.59+3.63+3.37+1.03+4.64+4.75+2.4+2.9+3.85+4.07+3.82+3.34)*4*8.66)+(16*1.2*8.66)</f>
        <v>2739.0375999999997</v>
      </c>
      <c r="E105" s="59"/>
      <c r="F105" s="59"/>
    </row>
    <row r="106" spans="1:6" ht="15" x14ac:dyDescent="0.25">
      <c r="A106" s="60" t="s">
        <v>126</v>
      </c>
      <c r="B106" s="61" t="s">
        <v>288</v>
      </c>
      <c r="C106" s="62"/>
      <c r="D106" s="62"/>
      <c r="E106" s="63"/>
      <c r="F106" s="64"/>
    </row>
    <row r="107" spans="1:6" ht="15" x14ac:dyDescent="0.25">
      <c r="A107" s="60" t="s">
        <v>236</v>
      </c>
      <c r="B107" s="61" t="s">
        <v>282</v>
      </c>
      <c r="C107" s="62"/>
      <c r="D107" s="62"/>
      <c r="E107" s="63"/>
      <c r="F107" s="64"/>
    </row>
    <row r="108" spans="1:6" ht="15" x14ac:dyDescent="0.25">
      <c r="A108" s="65" t="s">
        <v>13</v>
      </c>
      <c r="B108" s="66" t="s">
        <v>181</v>
      </c>
      <c r="C108" s="67"/>
      <c r="D108" s="68"/>
      <c r="E108" s="69"/>
      <c r="F108" s="70"/>
    </row>
    <row r="109" spans="1:6" ht="36" x14ac:dyDescent="0.25">
      <c r="A109" s="71" t="s">
        <v>182</v>
      </c>
      <c r="B109" s="72" t="s">
        <v>183</v>
      </c>
      <c r="C109" s="73" t="s">
        <v>138</v>
      </c>
      <c r="D109" s="74">
        <v>996.91</v>
      </c>
      <c r="E109" s="75"/>
      <c r="F109" s="76"/>
    </row>
    <row r="110" spans="1:6" ht="36" x14ac:dyDescent="0.25">
      <c r="A110" s="71" t="s">
        <v>184</v>
      </c>
      <c r="B110" s="72" t="s">
        <v>185</v>
      </c>
      <c r="C110" s="73" t="s">
        <v>138</v>
      </c>
      <c r="D110" s="74">
        <v>1840.68</v>
      </c>
      <c r="E110" s="75"/>
      <c r="F110" s="76"/>
    </row>
    <row r="111" spans="1:6" ht="36" x14ac:dyDescent="0.25">
      <c r="A111" s="71" t="s">
        <v>186</v>
      </c>
      <c r="B111" s="72" t="s">
        <v>187</v>
      </c>
      <c r="C111" s="73" t="s">
        <v>188</v>
      </c>
      <c r="D111" s="74">
        <v>49</v>
      </c>
      <c r="E111" s="75"/>
      <c r="F111" s="76"/>
    </row>
    <row r="112" spans="1:6" ht="27" x14ac:dyDescent="0.25">
      <c r="A112" s="71" t="s">
        <v>189</v>
      </c>
      <c r="B112" s="72" t="s">
        <v>190</v>
      </c>
      <c r="C112" s="73" t="s">
        <v>17</v>
      </c>
      <c r="D112" s="74">
        <v>232.75</v>
      </c>
      <c r="E112" s="75"/>
      <c r="F112" s="76"/>
    </row>
    <row r="113" spans="1:6" ht="27" x14ac:dyDescent="0.25">
      <c r="A113" s="71" t="s">
        <v>191</v>
      </c>
      <c r="B113" s="72" t="s">
        <v>192</v>
      </c>
      <c r="C113" s="73" t="s">
        <v>188</v>
      </c>
      <c r="D113" s="74">
        <v>10</v>
      </c>
      <c r="E113" s="75"/>
      <c r="F113" s="76"/>
    </row>
    <row r="114" spans="1:6" ht="15" x14ac:dyDescent="0.25">
      <c r="A114" s="71" t="s">
        <v>13</v>
      </c>
      <c r="B114" s="72" t="s">
        <v>193</v>
      </c>
      <c r="C114" s="73"/>
      <c r="D114" s="74"/>
      <c r="E114" s="75"/>
      <c r="F114" s="76"/>
    </row>
    <row r="115" spans="1:6" ht="15" x14ac:dyDescent="0.25">
      <c r="A115" s="71" t="s">
        <v>51</v>
      </c>
      <c r="B115" s="72" t="s">
        <v>194</v>
      </c>
      <c r="C115" s="73"/>
      <c r="D115" s="74"/>
      <c r="E115" s="75"/>
      <c r="F115" s="76"/>
    </row>
    <row r="116" spans="1:6" ht="18" x14ac:dyDescent="0.25">
      <c r="A116" s="71" t="s">
        <v>195</v>
      </c>
      <c r="B116" s="72" t="s">
        <v>196</v>
      </c>
      <c r="C116" s="73" t="s">
        <v>17</v>
      </c>
      <c r="D116" s="74">
        <v>206</v>
      </c>
      <c r="E116" s="75"/>
      <c r="F116" s="76"/>
    </row>
    <row r="117" spans="1:6" ht="27" x14ac:dyDescent="0.25">
      <c r="A117" s="71" t="s">
        <v>197</v>
      </c>
      <c r="B117" s="72" t="s">
        <v>198</v>
      </c>
      <c r="C117" s="73" t="s">
        <v>17</v>
      </c>
      <c r="D117" s="74">
        <v>224</v>
      </c>
      <c r="E117" s="75"/>
      <c r="F117" s="76"/>
    </row>
    <row r="118" spans="1:6" ht="45" x14ac:dyDescent="0.25">
      <c r="A118" s="71" t="s">
        <v>199</v>
      </c>
      <c r="B118" s="72" t="s">
        <v>200</v>
      </c>
      <c r="C118" s="73" t="s">
        <v>188</v>
      </c>
      <c r="D118" s="74">
        <v>32.799999999999997</v>
      </c>
      <c r="E118" s="75"/>
      <c r="F118" s="76"/>
    </row>
    <row r="119" spans="1:6" ht="54" x14ac:dyDescent="0.25">
      <c r="A119" s="71" t="s">
        <v>201</v>
      </c>
      <c r="B119" s="72" t="s">
        <v>202</v>
      </c>
      <c r="C119" s="73" t="s">
        <v>188</v>
      </c>
      <c r="D119" s="74">
        <v>84</v>
      </c>
      <c r="E119" s="75"/>
      <c r="F119" s="76"/>
    </row>
    <row r="120" spans="1:6" ht="45" x14ac:dyDescent="0.25">
      <c r="A120" s="71" t="s">
        <v>203</v>
      </c>
      <c r="B120" s="72" t="s">
        <v>204</v>
      </c>
      <c r="C120" s="73" t="s">
        <v>17</v>
      </c>
      <c r="D120" s="74">
        <v>132</v>
      </c>
      <c r="E120" s="75"/>
      <c r="F120" s="76"/>
    </row>
    <row r="121" spans="1:6" ht="45" x14ac:dyDescent="0.25">
      <c r="A121" s="71" t="s">
        <v>205</v>
      </c>
      <c r="B121" s="72" t="s">
        <v>206</v>
      </c>
      <c r="C121" s="73" t="s">
        <v>17</v>
      </c>
      <c r="D121" s="74">
        <v>74</v>
      </c>
      <c r="E121" s="75"/>
      <c r="F121" s="76"/>
    </row>
    <row r="122" spans="1:6" ht="63" x14ac:dyDescent="0.25">
      <c r="A122" s="71" t="s">
        <v>207</v>
      </c>
      <c r="B122" s="72" t="s">
        <v>208</v>
      </c>
      <c r="C122" s="73" t="s">
        <v>35</v>
      </c>
      <c r="D122" s="74">
        <v>2</v>
      </c>
      <c r="E122" s="75"/>
      <c r="F122" s="76"/>
    </row>
    <row r="123" spans="1:6" ht="27" x14ac:dyDescent="0.25">
      <c r="A123" s="71" t="s">
        <v>209</v>
      </c>
      <c r="B123" s="72" t="s">
        <v>210</v>
      </c>
      <c r="C123" s="73" t="s">
        <v>20</v>
      </c>
      <c r="D123" s="74">
        <v>7.4</v>
      </c>
      <c r="E123" s="75"/>
      <c r="F123" s="76"/>
    </row>
    <row r="124" spans="1:6" ht="27" x14ac:dyDescent="0.25">
      <c r="A124" s="71" t="s">
        <v>211</v>
      </c>
      <c r="B124" s="72" t="s">
        <v>212</v>
      </c>
      <c r="C124" s="73" t="s">
        <v>20</v>
      </c>
      <c r="D124" s="74">
        <v>12</v>
      </c>
      <c r="E124" s="75"/>
      <c r="F124" s="76"/>
    </row>
    <row r="125" spans="1:6" ht="27" x14ac:dyDescent="0.25">
      <c r="A125" s="71" t="s">
        <v>213</v>
      </c>
      <c r="B125" s="72" t="s">
        <v>214</v>
      </c>
      <c r="C125" s="73" t="s">
        <v>17</v>
      </c>
      <c r="D125" s="74">
        <v>224</v>
      </c>
      <c r="E125" s="75"/>
      <c r="F125" s="76"/>
    </row>
    <row r="126" spans="1:6" ht="27" x14ac:dyDescent="0.25">
      <c r="A126" s="71" t="s">
        <v>215</v>
      </c>
      <c r="B126" s="72" t="s">
        <v>216</v>
      </c>
      <c r="C126" s="73" t="s">
        <v>188</v>
      </c>
      <c r="D126" s="74">
        <v>18</v>
      </c>
      <c r="E126" s="75"/>
      <c r="F126" s="76"/>
    </row>
    <row r="127" spans="1:6" ht="27" x14ac:dyDescent="0.25">
      <c r="A127" s="71" t="s">
        <v>217</v>
      </c>
      <c r="B127" s="72" t="s">
        <v>218</v>
      </c>
      <c r="C127" s="73" t="s">
        <v>35</v>
      </c>
      <c r="D127" s="74">
        <v>2</v>
      </c>
      <c r="E127" s="75"/>
      <c r="F127" s="76"/>
    </row>
    <row r="128" spans="1:6" ht="45" x14ac:dyDescent="0.25">
      <c r="A128" s="71" t="s">
        <v>219</v>
      </c>
      <c r="B128" s="72" t="s">
        <v>220</v>
      </c>
      <c r="C128" s="73" t="s">
        <v>17</v>
      </c>
      <c r="D128" s="74">
        <v>112</v>
      </c>
      <c r="E128" s="75"/>
      <c r="F128" s="76"/>
    </row>
    <row r="129" spans="1:6" ht="36" x14ac:dyDescent="0.25">
      <c r="A129" s="71" t="s">
        <v>221</v>
      </c>
      <c r="B129" s="72" t="s">
        <v>222</v>
      </c>
      <c r="C129" s="73" t="s">
        <v>20</v>
      </c>
      <c r="D129" s="74">
        <v>3.1</v>
      </c>
      <c r="E129" s="75"/>
      <c r="F129" s="76"/>
    </row>
    <row r="130" spans="1:6" ht="36" x14ac:dyDescent="0.25">
      <c r="A130" s="71" t="s">
        <v>223</v>
      </c>
      <c r="B130" s="72" t="s">
        <v>224</v>
      </c>
      <c r="C130" s="73" t="s">
        <v>17</v>
      </c>
      <c r="D130" s="74">
        <v>224</v>
      </c>
      <c r="E130" s="75"/>
      <c r="F130" s="76"/>
    </row>
    <row r="131" spans="1:6" ht="27" x14ac:dyDescent="0.25">
      <c r="A131" s="71" t="s">
        <v>225</v>
      </c>
      <c r="B131" s="72" t="s">
        <v>226</v>
      </c>
      <c r="C131" s="73" t="s">
        <v>188</v>
      </c>
      <c r="D131" s="74">
        <v>3</v>
      </c>
      <c r="E131" s="75"/>
      <c r="F131" s="76"/>
    </row>
    <row r="132" spans="1:6" ht="15" x14ac:dyDescent="0.25">
      <c r="A132" s="71" t="s">
        <v>51</v>
      </c>
      <c r="B132" s="72" t="s">
        <v>227</v>
      </c>
      <c r="C132" s="73"/>
      <c r="D132" s="74"/>
      <c r="E132" s="75"/>
      <c r="F132" s="76"/>
    </row>
    <row r="133" spans="1:6" ht="15" x14ac:dyDescent="0.25">
      <c r="A133" s="71" t="s">
        <v>126</v>
      </c>
      <c r="B133" s="72" t="s">
        <v>228</v>
      </c>
      <c r="C133" s="73"/>
      <c r="D133" s="74"/>
      <c r="E133" s="75"/>
      <c r="F133" s="76"/>
    </row>
    <row r="134" spans="1:6" ht="27" x14ac:dyDescent="0.25">
      <c r="A134" s="71" t="s">
        <v>229</v>
      </c>
      <c r="B134" s="72" t="s">
        <v>230</v>
      </c>
      <c r="C134" s="73" t="s">
        <v>188</v>
      </c>
      <c r="D134" s="74">
        <v>54</v>
      </c>
      <c r="E134" s="75"/>
      <c r="F134" s="76"/>
    </row>
    <row r="135" spans="1:6" ht="63" x14ac:dyDescent="0.25">
      <c r="A135" s="71" t="s">
        <v>231</v>
      </c>
      <c r="B135" s="72" t="s">
        <v>232</v>
      </c>
      <c r="C135" s="73" t="s">
        <v>35</v>
      </c>
      <c r="D135" s="74">
        <v>2</v>
      </c>
      <c r="E135" s="75"/>
      <c r="F135" s="76"/>
    </row>
    <row r="136" spans="1:6" ht="54" x14ac:dyDescent="0.25">
      <c r="A136" s="71" t="s">
        <v>233</v>
      </c>
      <c r="B136" s="72" t="s">
        <v>234</v>
      </c>
      <c r="C136" s="73" t="s">
        <v>35</v>
      </c>
      <c r="D136" s="74">
        <v>22</v>
      </c>
      <c r="E136" s="75"/>
      <c r="F136" s="76"/>
    </row>
    <row r="137" spans="1:6" ht="15" x14ac:dyDescent="0.25">
      <c r="A137" s="71" t="s">
        <v>126</v>
      </c>
      <c r="B137" s="72" t="s">
        <v>235</v>
      </c>
      <c r="C137" s="73"/>
      <c r="D137" s="74"/>
      <c r="E137" s="75"/>
      <c r="F137" s="76"/>
    </row>
    <row r="138" spans="1:6" ht="15" x14ac:dyDescent="0.25">
      <c r="A138" s="71" t="s">
        <v>236</v>
      </c>
      <c r="B138" s="72" t="s">
        <v>237</v>
      </c>
      <c r="C138" s="73"/>
      <c r="D138" s="74"/>
      <c r="E138" s="75"/>
      <c r="F138" s="76"/>
    </row>
    <row r="139" spans="1:6" ht="36" x14ac:dyDescent="0.25">
      <c r="A139" s="71" t="s">
        <v>238</v>
      </c>
      <c r="B139" s="72" t="s">
        <v>239</v>
      </c>
      <c r="C139" s="73" t="s">
        <v>240</v>
      </c>
      <c r="D139" s="74">
        <v>24</v>
      </c>
      <c r="E139" s="75"/>
      <c r="F139" s="76"/>
    </row>
    <row r="140" spans="1:6" ht="90" x14ac:dyDescent="0.25">
      <c r="A140" s="71" t="s">
        <v>241</v>
      </c>
      <c r="B140" s="72" t="s">
        <v>242</v>
      </c>
      <c r="C140" s="73" t="s">
        <v>240</v>
      </c>
      <c r="D140" s="74">
        <v>1</v>
      </c>
      <c r="E140" s="75"/>
      <c r="F140" s="76"/>
    </row>
    <row r="141" spans="1:6" ht="54" x14ac:dyDescent="0.25">
      <c r="A141" s="71" t="s">
        <v>243</v>
      </c>
      <c r="B141" s="72" t="s">
        <v>244</v>
      </c>
      <c r="C141" s="73" t="s">
        <v>35</v>
      </c>
      <c r="D141" s="74">
        <v>1</v>
      </c>
      <c r="E141" s="75"/>
      <c r="F141" s="76"/>
    </row>
    <row r="142" spans="1:6" ht="15" x14ac:dyDescent="0.25">
      <c r="A142" s="71" t="s">
        <v>236</v>
      </c>
      <c r="B142" s="72" t="s">
        <v>245</v>
      </c>
      <c r="C142" s="73"/>
      <c r="D142" s="74"/>
      <c r="E142" s="75"/>
      <c r="F142" s="76"/>
    </row>
    <row r="143" spans="1:6" ht="15" x14ac:dyDescent="0.25">
      <c r="A143" s="71" t="s">
        <v>246</v>
      </c>
      <c r="B143" s="72" t="s">
        <v>247</v>
      </c>
      <c r="C143" s="73"/>
      <c r="D143" s="74"/>
      <c r="E143" s="75"/>
      <c r="F143" s="76"/>
    </row>
    <row r="144" spans="1:6" ht="72" x14ac:dyDescent="0.25">
      <c r="A144" s="71" t="s">
        <v>248</v>
      </c>
      <c r="B144" s="72" t="s">
        <v>249</v>
      </c>
      <c r="C144" s="73" t="s">
        <v>250</v>
      </c>
      <c r="D144" s="74">
        <v>8</v>
      </c>
      <c r="E144" s="75"/>
      <c r="F144" s="76"/>
    </row>
    <row r="145" spans="1:6" ht="63" x14ac:dyDescent="0.25">
      <c r="A145" s="71" t="s">
        <v>251</v>
      </c>
      <c r="B145" s="72" t="s">
        <v>252</v>
      </c>
      <c r="C145" s="73" t="s">
        <v>240</v>
      </c>
      <c r="D145" s="74">
        <v>14</v>
      </c>
      <c r="E145" s="75"/>
      <c r="F145" s="76"/>
    </row>
    <row r="146" spans="1:6" ht="27" x14ac:dyDescent="0.25">
      <c r="A146" s="71" t="s">
        <v>253</v>
      </c>
      <c r="B146" s="72" t="s">
        <v>254</v>
      </c>
      <c r="C146" s="73" t="s">
        <v>35</v>
      </c>
      <c r="D146" s="74">
        <v>1</v>
      </c>
      <c r="E146" s="75"/>
      <c r="F146" s="76"/>
    </row>
    <row r="147" spans="1:6" ht="18" x14ac:dyDescent="0.25">
      <c r="A147" s="71" t="s">
        <v>255</v>
      </c>
      <c r="B147" s="72" t="s">
        <v>256</v>
      </c>
      <c r="C147" s="73" t="s">
        <v>35</v>
      </c>
      <c r="D147" s="74">
        <v>6</v>
      </c>
      <c r="E147" s="75"/>
      <c r="F147" s="76"/>
    </row>
    <row r="148" spans="1:6" ht="27" x14ac:dyDescent="0.25">
      <c r="A148" s="71" t="s">
        <v>257</v>
      </c>
      <c r="B148" s="72" t="s">
        <v>258</v>
      </c>
      <c r="C148" s="73" t="s">
        <v>35</v>
      </c>
      <c r="D148" s="74">
        <v>12</v>
      </c>
      <c r="E148" s="75"/>
      <c r="F148" s="76"/>
    </row>
    <row r="149" spans="1:6" ht="27" x14ac:dyDescent="0.25">
      <c r="A149" s="71" t="s">
        <v>259</v>
      </c>
      <c r="B149" s="72" t="s">
        <v>260</v>
      </c>
      <c r="C149" s="73" t="s">
        <v>67</v>
      </c>
      <c r="D149" s="74">
        <v>1</v>
      </c>
      <c r="E149" s="75"/>
      <c r="F149" s="76"/>
    </row>
    <row r="150" spans="1:6" ht="15" x14ac:dyDescent="0.25">
      <c r="A150" s="77" t="s">
        <v>246</v>
      </c>
      <c r="B150" s="78" t="s">
        <v>261</v>
      </c>
      <c r="C150" s="79"/>
      <c r="D150" s="80"/>
      <c r="E150" s="81"/>
      <c r="F150" s="82"/>
    </row>
    <row r="151" spans="1:6" ht="15" x14ac:dyDescent="0.25">
      <c r="A151" s="60"/>
      <c r="B151" s="61" t="s">
        <v>281</v>
      </c>
      <c r="C151" s="62"/>
      <c r="D151" s="62"/>
      <c r="E151" s="63"/>
      <c r="F151" s="64"/>
    </row>
    <row r="152" spans="1:6" ht="15" x14ac:dyDescent="0.25">
      <c r="E152" s="83"/>
      <c r="F152" s="83"/>
    </row>
    <row r="153" spans="1:6" ht="12.75" customHeight="1" x14ac:dyDescent="0.25">
      <c r="E153" s="39" t="s">
        <v>283</v>
      </c>
    </row>
    <row r="154" spans="1:6" ht="12.75" customHeight="1" x14ac:dyDescent="0.25">
      <c r="E154" s="39" t="s">
        <v>284</v>
      </c>
    </row>
    <row r="155" spans="1:6" ht="12.75" customHeight="1" x14ac:dyDescent="0.25">
      <c r="E155" s="39" t="s">
        <v>285</v>
      </c>
    </row>
  </sheetData>
  <mergeCells count="5">
    <mergeCell ref="A1:E1"/>
    <mergeCell ref="B2:E2"/>
    <mergeCell ref="B5:E6"/>
    <mergeCell ref="D7:E7"/>
    <mergeCell ref="A8:F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Gerardo</cp:lastModifiedBy>
  <cp:lastPrinted>2015-06-16T17:13:39Z</cp:lastPrinted>
  <dcterms:created xsi:type="dcterms:W3CDTF">2015-06-11T17:50:03Z</dcterms:created>
  <dcterms:modified xsi:type="dcterms:W3CDTF">2015-06-18T17:29:04Z</dcterms:modified>
</cp:coreProperties>
</file>